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24226"/>
  <mc:AlternateContent xmlns:mc="http://schemas.openxmlformats.org/markup-compatibility/2006">
    <mc:Choice Requires="x15">
      <x15ac:absPath xmlns:x15ac="http://schemas.microsoft.com/office/spreadsheetml/2010/11/ac" url="https://studentlandstede-my.sharepoint.com/personal/mkemna_jenaxl_nl/Documents/JenaXL/Xpecrience/De huisartsenpraktijk/2023/Opdrachten/"/>
    </mc:Choice>
  </mc:AlternateContent>
  <xr:revisionPtr revIDLastSave="0" documentId="8_{41745C4D-B330-49BC-9217-F4EB8755BDF4}" xr6:coauthVersionLast="47" xr6:coauthVersionMax="47" xr10:uidLastSave="{00000000-0000-0000-0000-000000000000}"/>
  <bookViews>
    <workbookView xWindow="-120" yWindow="-120" windowWidth="20730" windowHeight="11160" xr2:uid="{00000000-000D-0000-FFFF-FFFF00000000}"/>
  </bookViews>
  <sheets>
    <sheet name="Inleiding" sheetId="2" r:id="rId1"/>
    <sheet name="Vragenlijst" sheetId="1" r:id="rId2"/>
    <sheet name="Resultaten" sheetId="3" r:id="rId3"/>
    <sheet name="Uitleg" sheetId="5" r:id="rId4"/>
    <sheet name="Mindmap" sheetId="7" r:id="rId5"/>
    <sheet name="Verwerking" sheetId="4" state="hidden" r:id="rId6"/>
    <sheet name="Info" sheetId="6" r:id="rId7"/>
  </sheets>
  <definedNames>
    <definedName name="_xlnm.Print_Area" localSheetId="0">Inleiding!$A$1:$C$19</definedName>
    <definedName name="_xlnm.Print_Area" localSheetId="2">Resultaten!$A$1:$D$41</definedName>
    <definedName name="_xlnm.Print_Area" localSheetId="3">Uitleg!$A$1:$D$26</definedName>
    <definedName name="_xlnm.Print_Area" localSheetId="1">Vragenlijst!$A$1:$E$95</definedName>
    <definedName name="max_score">Verwerking!$B$25</definedName>
    <definedName name="naam">Inleiding!$B$15</definedName>
    <definedName name="score_beeld">Verwerking!$O$10</definedName>
    <definedName name="score_beweeg">Verwerking!$E$10</definedName>
    <definedName name="score_ja1">Verwerking!$B$23</definedName>
    <definedName name="score_ja2">Verwerking!$B$24</definedName>
    <definedName name="score_mens">Verwerking!$G$10</definedName>
    <definedName name="score_muziek">Verwerking!$K$10</definedName>
    <definedName name="score_natuur">Verwerking!$M$10</definedName>
    <definedName name="score_nee1">Verwerking!$B$22</definedName>
    <definedName name="score_rekenen">Verwerking!$C$10</definedName>
    <definedName name="score_taal">Verwerking!$A$10</definedName>
    <definedName name="score_zelf">Verwerking!$I$10</definedName>
    <definedName name="start">Vragenlijst!$B$8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 i="1" l="1"/>
  <c r="A96" i="1"/>
  <c r="A97" i="1" s="1"/>
  <c r="F94" i="1"/>
  <c r="F93" i="1"/>
  <c r="F92" i="1"/>
  <c r="F91" i="1"/>
  <c r="F90" i="1"/>
  <c r="F89" i="1"/>
  <c r="F88" i="1"/>
  <c r="F87" i="1"/>
  <c r="F83" i="1"/>
  <c r="F82" i="1"/>
  <c r="F81" i="1"/>
  <c r="F80" i="1"/>
  <c r="F79" i="1"/>
  <c r="F78" i="1"/>
  <c r="F77" i="1"/>
  <c r="F76" i="1"/>
  <c r="F72" i="1"/>
  <c r="F71" i="1"/>
  <c r="F70" i="1"/>
  <c r="F69" i="1"/>
  <c r="F68" i="1"/>
  <c r="F67" i="1"/>
  <c r="F66" i="1"/>
  <c r="F65" i="1"/>
  <c r="F61" i="1"/>
  <c r="F60" i="1"/>
  <c r="F59" i="1"/>
  <c r="F58" i="1"/>
  <c r="F57" i="1"/>
  <c r="F56" i="1"/>
  <c r="F55" i="1"/>
  <c r="F54" i="1"/>
  <c r="F48" i="1"/>
  <c r="F47" i="1"/>
  <c r="F46" i="1"/>
  <c r="F45" i="1"/>
  <c r="F44" i="1"/>
  <c r="F43" i="1"/>
  <c r="F42" i="1"/>
  <c r="F41" i="1"/>
  <c r="F37" i="1"/>
  <c r="F36" i="1"/>
  <c r="F35" i="1"/>
  <c r="F34" i="1"/>
  <c r="F33" i="1"/>
  <c r="F32" i="1"/>
  <c r="F31" i="1"/>
  <c r="F30" i="1"/>
  <c r="F26" i="1"/>
  <c r="F25" i="1"/>
  <c r="F24" i="1"/>
  <c r="F23" i="1"/>
  <c r="F22" i="1"/>
  <c r="F21" i="1"/>
  <c r="F20" i="1"/>
  <c r="F19" i="1"/>
  <c r="F9" i="1"/>
  <c r="F10" i="1"/>
  <c r="F11" i="1"/>
  <c r="F12" i="1"/>
  <c r="F13" i="1"/>
  <c r="F14" i="1"/>
  <c r="F15" i="1"/>
  <c r="F8" i="1"/>
  <c r="A3" i="1"/>
  <c r="A1" i="3"/>
  <c r="B25" i="4"/>
  <c r="P3" i="4"/>
  <c r="P4" i="4"/>
  <c r="P5" i="4"/>
  <c r="P6" i="4"/>
  <c r="P7" i="4"/>
  <c r="P8" i="4"/>
  <c r="P9" i="4"/>
  <c r="N3" i="4"/>
  <c r="N4" i="4"/>
  <c r="N5" i="4"/>
  <c r="N6" i="4"/>
  <c r="N7" i="4"/>
  <c r="N8" i="4"/>
  <c r="N9" i="4"/>
  <c r="P2" i="4"/>
  <c r="L3" i="4"/>
  <c r="L4" i="4"/>
  <c r="L5" i="4"/>
  <c r="L6" i="4"/>
  <c r="L7" i="4"/>
  <c r="L8" i="4"/>
  <c r="L9" i="4"/>
  <c r="N2" i="4"/>
  <c r="L2" i="4"/>
  <c r="J3" i="4"/>
  <c r="J4" i="4"/>
  <c r="J5" i="4"/>
  <c r="J6" i="4"/>
  <c r="J7" i="4"/>
  <c r="J8" i="4"/>
  <c r="J9" i="4"/>
  <c r="J2" i="4"/>
  <c r="H7" i="4"/>
  <c r="H8" i="4"/>
  <c r="H9" i="4"/>
  <c r="F8" i="4"/>
  <c r="F9" i="4"/>
  <c r="D9" i="4"/>
  <c r="H2" i="4"/>
  <c r="H3" i="4"/>
  <c r="H4" i="4"/>
  <c r="H5" i="4"/>
  <c r="H6" i="4"/>
  <c r="F2" i="4"/>
  <c r="F3" i="4"/>
  <c r="F4" i="4"/>
  <c r="F5" i="4"/>
  <c r="F6" i="4"/>
  <c r="F7" i="4"/>
  <c r="D2" i="4"/>
  <c r="D3" i="4"/>
  <c r="D4" i="4"/>
  <c r="D5" i="4"/>
  <c r="D6" i="4"/>
  <c r="D7" i="4"/>
  <c r="D8" i="4"/>
  <c r="B3" i="4"/>
  <c r="B4" i="4"/>
  <c r="B5" i="4"/>
  <c r="B6" i="4"/>
  <c r="B7" i="4"/>
  <c r="B8" i="4"/>
  <c r="B9" i="4"/>
  <c r="B2" i="4"/>
  <c r="O1" i="4"/>
  <c r="M1" i="4"/>
  <c r="K1" i="4"/>
  <c r="I1" i="4"/>
  <c r="G1" i="4"/>
  <c r="E1" i="4"/>
  <c r="C1" i="4"/>
  <c r="A1" i="4"/>
  <c r="M10" i="4" l="1"/>
  <c r="M11" i="4" s="1"/>
  <c r="M12" i="4" s="1"/>
  <c r="I10" i="4"/>
  <c r="I11" i="4" s="1"/>
  <c r="I12" i="4" s="1"/>
  <c r="G10" i="4"/>
  <c r="G11" i="4" s="1"/>
  <c r="G12" i="4" s="1"/>
  <c r="K10" i="4"/>
  <c r="K11" i="4" s="1"/>
  <c r="K12" i="4" s="1"/>
  <c r="E10" i="4"/>
  <c r="E11" i="4" s="1"/>
  <c r="E12" i="4" s="1"/>
  <c r="C10" i="4"/>
  <c r="C11" i="4" s="1"/>
  <c r="C12" i="4" s="1"/>
  <c r="O10" i="4"/>
  <c r="O11" i="4" s="1"/>
  <c r="O12" i="4" s="1"/>
  <c r="A10" i="4"/>
  <c r="G13" i="4" l="1"/>
  <c r="C13" i="4"/>
  <c r="K13" i="4"/>
  <c r="I13" i="4"/>
  <c r="O13" i="4"/>
  <c r="E13" i="4"/>
  <c r="A13" i="4"/>
  <c r="M13" i="4"/>
  <c r="A11" i="4"/>
  <c r="A12" i="4" s="1"/>
</calcChain>
</file>

<file path=xl/sharedStrings.xml><?xml version="1.0" encoding="utf-8"?>
<sst xmlns="http://schemas.openxmlformats.org/spreadsheetml/2006/main" count="203" uniqueCount="161">
  <si>
    <t>Nee</t>
  </si>
  <si>
    <t>Ja</t>
  </si>
  <si>
    <t>&lt;&lt; </t>
  </si>
  <si>
    <t>&lt; </t>
  </si>
  <si>
    <t>&gt; </t>
  </si>
  <si>
    <t>&gt;&gt; </t>
  </si>
  <si>
    <t>1. Boeken zijn belangrijk voor me</t>
  </si>
  <si>
    <t>2. Ik hoor woorden in mijn hoofd voordat ik ze zelf uitspreek, lees of opschrijf</t>
  </si>
  <si>
    <t>3. Ik verzin regelmatig eigen woorden en betekenissen</t>
  </si>
  <si>
    <t>4. Ik onthoud vaak uitspraken van andere personen</t>
  </si>
  <si>
    <t>5. Ik schrijf graag eigen verhalen/gedichten</t>
  </si>
  <si>
    <t>6. Als ik een nieuw spel wil leren, lees ik eerst de handleiding</t>
  </si>
  <si>
    <t>7. Ik houd van woordspelletjes spelen zoals scrabble, lingo en kruiswoordpuzzels</t>
  </si>
  <si>
    <t>2 - Rekenknap</t>
  </si>
  <si>
    <t>1. Ik vind rekenen erg leuk</t>
  </si>
  <si>
    <t>3. Ik los graag vraagstukken en problemen op</t>
  </si>
  <si>
    <t>4. Ik vind technische ontwikkelingen interessant</t>
  </si>
  <si>
    <t>5. Puzzels vind ik leuk om te doen</t>
  </si>
  <si>
    <t>6. Ik speel graag sudoko</t>
  </si>
  <si>
    <t>7. Ik vind het fijn om volgens een plan te werken</t>
  </si>
  <si>
    <t>3 - Beweegknap</t>
  </si>
  <si>
    <t>1. Als ik een nieuwe vaardigheid moet leren, leer ik dat het liefst door het zelf te oefenen/ervaren</t>
  </si>
  <si>
    <t>2. Ik sport vaak</t>
  </si>
  <si>
    <t>3. Ik vind het moeilijk om lang stil te zitten</t>
  </si>
  <si>
    <t>5. Ik praat veel met mijn handen (non-verbale ondersteuning)</t>
  </si>
  <si>
    <t>6. Ik gebruik graag mijn handen om iets te leren</t>
  </si>
  <si>
    <t>7. Ik vind het leuk om te dansen</t>
  </si>
  <si>
    <t>4 - Mensknap</t>
  </si>
  <si>
    <t>1. Ik leef met andere kinderen mee</t>
  </si>
  <si>
    <t>2. Ik vind het leuk om anderen te helpen</t>
  </si>
  <si>
    <t>4. Als ik een probleem heb, zoek ik het liefst iemand op om mij te helpen</t>
  </si>
  <si>
    <t>5. Ik heb meer dan drie goede vrienden</t>
  </si>
  <si>
    <t>5 - Zelfknap</t>
  </si>
  <si>
    <t>1. Ik denk veel na over het leven en belangrijke levensvragen</t>
  </si>
  <si>
    <t>2. Ik doe veel vanuit mijn gevoel</t>
  </si>
  <si>
    <t>3. Ik stel belangrijke doelen voor mezelf</t>
  </si>
  <si>
    <t>4. Ik weet van mezelf wat ik goed kan en wat ik nog niet zo goed kan</t>
  </si>
  <si>
    <t>5. Ik vind het fijn om alleen te zijn</t>
  </si>
  <si>
    <t>6. Ik heb een dagboek dat ik bijhoud</t>
  </si>
  <si>
    <t>7. Ik werk graag in een rustige omgeving</t>
  </si>
  <si>
    <t>8. Als ik iets gedaan heb denk ik na over hoe het ging</t>
  </si>
  <si>
    <t>6 - Muziekknap</t>
  </si>
  <si>
    <t>1. Als ik een liedje heb gehoord kan ik het snel meezingen</t>
  </si>
  <si>
    <t>2. Ik hoor het wanneer een muzieknoot vals wordt gespeeld</t>
  </si>
  <si>
    <t>3. Ik kan een muziekinstrument bespelen</t>
  </si>
  <si>
    <t>4. Ik luister graag naar muziek</t>
  </si>
  <si>
    <t>5. Ik vind het leuk om zelf een melodie, teksten en ritmes te bedenken</t>
  </si>
  <si>
    <t>6. Ik heb vaak een liedje/melodie in mijn hoofd zitten</t>
  </si>
  <si>
    <t>7. Ik kan goed ritme houden met een instrument</t>
  </si>
  <si>
    <t>8. Ik vind het fijn om achtergrondmuziek te hebben</t>
  </si>
  <si>
    <t>7 - Natuurknap</t>
  </si>
  <si>
    <t>1. Ik houd van allerlei soorten dieren</t>
  </si>
  <si>
    <t>2. Ik vind het fijn om in de natuur te zijn</t>
  </si>
  <si>
    <t>3. Ik vind het leuk om te tuinieren, te vissen en te koken</t>
  </si>
  <si>
    <t>4. Ik vind het leuk om te experimenteren met proefjes</t>
  </si>
  <si>
    <t>5. Ik ben in mijn vrije tijd graag buiten</t>
  </si>
  <si>
    <t>6. Ik houd de weersvoorspellingen bij</t>
  </si>
  <si>
    <t>7. Als ik ergens kom let ik op de natuur en de omgeving</t>
  </si>
  <si>
    <t>8 - Beeldknap</t>
  </si>
  <si>
    <t>Hoe ben jij KNAP???</t>
  </si>
  <si>
    <r>
      <t xml:space="preserve">2. Ik vind het leuk om dingen te onderzoeken </t>
    </r>
    <r>
      <rPr>
        <sz val="8"/>
        <color indexed="8"/>
        <rFont val="Calibri"/>
        <family val="2"/>
      </rPr>
      <t>(bijv. wat als ik … doe)</t>
    </r>
  </si>
  <si>
    <r>
      <t xml:space="preserve">4. Mijn beste ideeën verzin ik als ik in beweging ben </t>
    </r>
    <r>
      <rPr>
        <sz val="8"/>
        <color indexed="8"/>
        <rFont val="Calibri"/>
        <family val="2"/>
      </rPr>
      <t>(bijv. sporten/wandelen)</t>
    </r>
  </si>
  <si>
    <r>
      <t xml:space="preserve">8. Ik werk graag met mijn handen aan creatieve activiteiten </t>
    </r>
    <r>
      <rPr>
        <sz val="8"/>
        <color indexed="8"/>
        <rFont val="Calibri"/>
        <family val="2"/>
      </rPr>
      <t>(bijv. knutselen)</t>
    </r>
  </si>
  <si>
    <r>
      <t xml:space="preserve">1. </t>
    </r>
    <r>
      <rPr>
        <sz val="10"/>
        <color indexed="8"/>
        <rFont val="Calibri"/>
        <family val="2"/>
      </rPr>
      <t>Als ik denk en mijn ogen sluit zie ik vaak duidelijke beelden voor me</t>
    </r>
  </si>
  <si>
    <r>
      <t xml:space="preserve">2. </t>
    </r>
    <r>
      <rPr>
        <sz val="10"/>
        <color indexed="8"/>
        <rFont val="Calibri"/>
        <family val="2"/>
      </rPr>
      <t>Ik maak graag foto’s en een film van de omgeving</t>
    </r>
  </si>
  <si>
    <r>
      <t xml:space="preserve">3. </t>
    </r>
    <r>
      <rPr>
        <sz val="10"/>
        <color indexed="8"/>
        <rFont val="Calibri"/>
        <family val="2"/>
      </rPr>
      <t>Ik heb levendige dromen ’s nachts</t>
    </r>
  </si>
  <si>
    <r>
      <t xml:space="preserve">4. </t>
    </r>
    <r>
      <rPr>
        <sz val="10"/>
        <color indexed="8"/>
        <rFont val="Calibri"/>
        <family val="2"/>
      </rPr>
      <t>Ik kan snel de juiste weg vinden</t>
    </r>
  </si>
  <si>
    <r>
      <t xml:space="preserve">5. </t>
    </r>
    <r>
      <rPr>
        <sz val="10"/>
        <color indexed="8"/>
        <rFont val="Calibri"/>
        <family val="2"/>
      </rPr>
      <t>Ik houd van tekenen</t>
    </r>
  </si>
  <si>
    <r>
      <t xml:space="preserve">6. </t>
    </r>
    <r>
      <rPr>
        <sz val="10"/>
        <color indexed="8"/>
        <rFont val="Calibri"/>
        <family val="2"/>
      </rPr>
      <t>Ik vind het fijn als er plaatjes bij een verhaal staan</t>
    </r>
  </si>
  <si>
    <r>
      <t xml:space="preserve">7. </t>
    </r>
    <r>
      <rPr>
        <sz val="10"/>
        <color indexed="8"/>
        <rFont val="Calibri"/>
        <family val="2"/>
      </rPr>
      <t>Ik kan goed kleuren met elkaar combineren</t>
    </r>
  </si>
  <si>
    <r>
      <t xml:space="preserve">8. </t>
    </r>
    <r>
      <rPr>
        <sz val="10"/>
        <color indexed="8"/>
        <rFont val="Calibri"/>
        <family val="2"/>
      </rPr>
      <t>Ik vind het leuk om iets te ontwerpen</t>
    </r>
  </si>
  <si>
    <t>Howard Gardner</t>
  </si>
  <si>
    <t>In hoeverre zijn de volgende stellingen op jou van toepassing?</t>
  </si>
  <si>
    <r>
      <rPr>
        <b/>
        <sz val="11"/>
        <color indexed="8"/>
        <rFont val="Calibri"/>
        <family val="2"/>
      </rPr>
      <t>Nee &lt;&lt;</t>
    </r>
    <r>
      <rPr>
        <sz val="11"/>
        <color theme="1"/>
        <rFont val="Calibri"/>
        <family val="2"/>
        <scheme val="minor"/>
      </rPr>
      <t xml:space="preserve">  : heel duidelijk niet van toepassing</t>
    </r>
  </si>
  <si>
    <r>
      <rPr>
        <b/>
        <sz val="11"/>
        <color indexed="8"/>
        <rFont val="Calibri"/>
        <family val="2"/>
      </rPr>
      <t xml:space="preserve">Nee &lt;    </t>
    </r>
    <r>
      <rPr>
        <sz val="11"/>
        <color theme="1"/>
        <rFont val="Calibri"/>
        <family val="2"/>
        <scheme val="minor"/>
      </rPr>
      <t>: niet van toepassing</t>
    </r>
  </si>
  <si>
    <r>
      <rPr>
        <b/>
        <sz val="11"/>
        <color indexed="8"/>
        <rFont val="Calibri"/>
        <family val="2"/>
      </rPr>
      <t xml:space="preserve">Ja     &gt;     </t>
    </r>
    <r>
      <rPr>
        <sz val="11"/>
        <color theme="1"/>
        <rFont val="Calibri"/>
        <family val="2"/>
        <scheme val="minor"/>
      </rPr>
      <t>: wel van toepassing</t>
    </r>
  </si>
  <si>
    <r>
      <rPr>
        <b/>
        <sz val="11"/>
        <color indexed="8"/>
        <rFont val="Calibri"/>
        <family val="2"/>
      </rPr>
      <t xml:space="preserve">Ja     &gt;&gt;   </t>
    </r>
    <r>
      <rPr>
        <sz val="11"/>
        <color theme="1"/>
        <rFont val="Calibri"/>
        <family val="2"/>
        <scheme val="minor"/>
      </rPr>
      <t>: heel duidelijk van toepassing</t>
    </r>
  </si>
  <si>
    <r>
      <rPr>
        <b/>
        <sz val="9"/>
        <color indexed="8"/>
        <rFont val="Calibri"/>
        <family val="2"/>
      </rPr>
      <t>Nee &lt;&lt;</t>
    </r>
    <r>
      <rPr>
        <sz val="9"/>
        <color indexed="8"/>
        <rFont val="Calibri"/>
        <family val="2"/>
      </rPr>
      <t xml:space="preserve">  : heel duidelijk niet van toepassing</t>
    </r>
  </si>
  <si>
    <r>
      <rPr>
        <b/>
        <sz val="9"/>
        <color indexed="8"/>
        <rFont val="Calibri"/>
        <family val="2"/>
      </rPr>
      <t xml:space="preserve">Nee &lt;    </t>
    </r>
    <r>
      <rPr>
        <sz val="9"/>
        <color indexed="8"/>
        <rFont val="Calibri"/>
        <family val="2"/>
      </rPr>
      <t>: niet van toepassing</t>
    </r>
  </si>
  <si>
    <r>
      <rPr>
        <b/>
        <sz val="9"/>
        <color indexed="8"/>
        <rFont val="Calibri"/>
        <family val="2"/>
      </rPr>
      <t xml:space="preserve">Ja    &gt;    </t>
    </r>
    <r>
      <rPr>
        <sz val="9"/>
        <color indexed="8"/>
        <rFont val="Calibri"/>
        <family val="2"/>
      </rPr>
      <t>: wel van toepassing</t>
    </r>
  </si>
  <si>
    <r>
      <rPr>
        <b/>
        <sz val="9"/>
        <color indexed="8"/>
        <rFont val="Calibri"/>
        <family val="2"/>
      </rPr>
      <t xml:space="preserve">Ja    &gt;&gt;  </t>
    </r>
    <r>
      <rPr>
        <sz val="9"/>
        <color indexed="8"/>
        <rFont val="Calibri"/>
        <family val="2"/>
      </rPr>
      <t>: heel duidelijk van toepassing</t>
    </r>
  </si>
  <si>
    <t>Antw.</t>
  </si>
  <si>
    <t>Nee &lt;&lt;</t>
  </si>
  <si>
    <t>Nee &lt;</t>
  </si>
  <si>
    <t>Ja &gt;</t>
  </si>
  <si>
    <t>Ja &gt;&gt;</t>
  </si>
  <si>
    <t>Score</t>
  </si>
  <si>
    <t>Variabelen:</t>
  </si>
  <si>
    <t xml:space="preserve">Rekenknap: </t>
  </si>
  <si>
    <t>Taalknap:</t>
  </si>
  <si>
    <t>Natuurknap:</t>
  </si>
  <si>
    <t>Muziekknap:</t>
  </si>
  <si>
    <t>Beweegknap:</t>
  </si>
  <si>
    <t>Beeldknap:</t>
  </si>
  <si>
    <t>Mensknap:</t>
  </si>
  <si>
    <t>Zelfknap:</t>
  </si>
  <si>
    <t>Max</t>
  </si>
  <si>
    <t>Uitleg per Meervoudige Intelligentie gebied</t>
  </si>
  <si>
    <t>&gt;&gt; Doe nu de test! Ga naar de 'Vragenlijst'</t>
  </si>
  <si>
    <t>Test je meervoudige intelligentie</t>
  </si>
  <si>
    <t>Score per Meervoudige Intelligentiegebied</t>
  </si>
  <si>
    <t>Bij de uitleg kon je al lezen dat er ook wel andere woorden gebruikt worden voor de verschillende manieren van knap zijn. Dit zijn de termen zoals Gardner en andere wetenschappers deze eigenlijk gebruiken. Lees het nog maar eens goed door en vul dan hieronder achter elk van de gebruikte termen welke manier van knap zijn hiermee wordt bedoeld.</t>
  </si>
  <si>
    <t>Wetenschappelijke term (Gardner)</t>
  </si>
  <si>
    <t>Soort "knap zijn"</t>
  </si>
  <si>
    <t>Interpersoonlijke intelligentie</t>
  </si>
  <si>
    <t>Intrapersoonlijke intelligentie</t>
  </si>
  <si>
    <t>Naturalistische intelligentie</t>
  </si>
  <si>
    <t>Muzikaal-ritmische intelligentie</t>
  </si>
  <si>
    <t>Logisch-mathematische intelligentie</t>
  </si>
  <si>
    <t>Visueel-ruimtelijke intelligentie</t>
  </si>
  <si>
    <t>Verbaal-linguïstische intelligentie</t>
  </si>
  <si>
    <t>Lichamelijk-kinesthetische intelligentie</t>
  </si>
  <si>
    <r>
      <rPr>
        <sz val="14"/>
        <color indexed="8"/>
        <rFont val="Wingdings"/>
        <charset val="2"/>
      </rPr>
      <t>?</t>
    </r>
    <r>
      <rPr>
        <sz val="11"/>
        <color theme="1"/>
        <rFont val="Calibri"/>
        <family val="2"/>
        <scheme val="minor"/>
      </rPr>
      <t xml:space="preserve"> </t>
    </r>
    <r>
      <rPr>
        <b/>
        <sz val="11"/>
        <color indexed="8"/>
        <rFont val="Calibri"/>
        <family val="2"/>
      </rPr>
      <t xml:space="preserve">Welke drie manieren van "knap zijn" scoren bij jou het hoogst??? </t>
    </r>
  </si>
  <si>
    <t>In bovenstaande diagrammen en grafieken zie je op twee manieren de resultaten op basis van de door jou ingevulde antwoorden weergegeven.</t>
  </si>
  <si>
    <r>
      <rPr>
        <sz val="14"/>
        <color indexed="8"/>
        <rFont val="Wingdings"/>
        <charset val="2"/>
      </rPr>
      <t>?</t>
    </r>
    <r>
      <rPr>
        <sz val="11"/>
        <color theme="1"/>
        <rFont val="Calibri"/>
        <family val="2"/>
        <scheme val="minor"/>
      </rPr>
      <t xml:space="preserve"> </t>
    </r>
    <r>
      <rPr>
        <b/>
        <sz val="11"/>
        <color indexed="8"/>
        <rFont val="Calibri"/>
        <family val="2"/>
      </rPr>
      <t xml:space="preserve">Welke drie intelligentiegebieden scoren bij jou het hoogst??? </t>
    </r>
  </si>
  <si>
    <t>&gt;&gt; Lees nu eerst de uitleg over de verschillende gebieden waarop iemand volgens Gardner intelligent kan zijn.</t>
  </si>
  <si>
    <t>Nadat je dit goed hebt doorgelezen, beantwoord je de volgende vragen.</t>
  </si>
  <si>
    <t>Vul dit hieronder in (de hoogste bovenaan) en vul er achter de score in:</t>
  </si>
  <si>
    <t>Vul nu hieronder de wetenschappelijke termen in voor de intelligentiegebieden waarop jij het hoogst scoort (de hoogste bovenaan):</t>
  </si>
  <si>
    <t>Afsluiting</t>
  </si>
  <si>
    <r>
      <t xml:space="preserve">Wat heb je geleerd? </t>
    </r>
    <r>
      <rPr>
        <i/>
        <sz val="9"/>
        <color indexed="8"/>
        <rFont val="Calibri"/>
        <family val="2"/>
      </rPr>
      <t>(over jezelf en over Meervoudige Intelligentie)</t>
    </r>
  </si>
  <si>
    <r>
      <rPr>
        <b/>
        <sz val="10"/>
        <color indexed="8"/>
        <rFont val="Calibri"/>
        <family val="2"/>
      </rPr>
      <t>Hoe vond je het gaan?</t>
    </r>
    <r>
      <rPr>
        <sz val="11"/>
        <color theme="1"/>
        <rFont val="Calibri"/>
        <family val="2"/>
        <scheme val="minor"/>
      </rPr>
      <t xml:space="preserve"> </t>
    </r>
    <r>
      <rPr>
        <sz val="11"/>
        <color indexed="8"/>
        <rFont val="Wingdings"/>
        <charset val="2"/>
      </rPr>
      <t>J K L</t>
    </r>
  </si>
  <si>
    <t>Evaluatie</t>
  </si>
  <si>
    <r>
      <rPr>
        <sz val="11"/>
        <color indexed="8"/>
        <rFont val="Wingdings"/>
        <charset val="2"/>
      </rPr>
      <t>?</t>
    </r>
    <r>
      <rPr>
        <sz val="11"/>
        <color indexed="8"/>
        <rFont val="Calibri"/>
        <family val="2"/>
      </rPr>
      <t xml:space="preserve"> </t>
    </r>
    <r>
      <rPr>
        <b/>
        <sz val="11"/>
        <color indexed="8"/>
        <rFont val="Calibri"/>
        <family val="2"/>
      </rPr>
      <t>Tot slot</t>
    </r>
    <r>
      <rPr>
        <sz val="11"/>
        <color indexed="8"/>
        <rFont val="Calibri"/>
        <family val="2"/>
      </rPr>
      <t>: Vul hieronder in wat je geleerd hebt over jezelf en over Meervoudige Intelligentie door het invullen van de Meervoudige Intelligentietest en de overige opdrachten. Geef ook aan wat je ervan vond. Hoe vond je het gaan? Wat vond je leuk en wat minder leuk? Waarover ben je tevreden?</t>
    </r>
  </si>
  <si>
    <t>&lt;&lt; Terug naar de opdrachten naar aanleiding van de 'Resultaten'</t>
  </si>
  <si>
    <t>Behaalde score (%)</t>
  </si>
  <si>
    <r>
      <rPr>
        <sz val="14"/>
        <color indexed="8"/>
        <rFont val="Wingdings"/>
        <charset val="2"/>
      </rPr>
      <t>?</t>
    </r>
    <r>
      <rPr>
        <sz val="14"/>
        <color indexed="8"/>
        <rFont val="Calibri"/>
        <family val="2"/>
      </rPr>
      <t xml:space="preserve"> </t>
    </r>
    <r>
      <rPr>
        <b/>
        <sz val="11"/>
        <color indexed="8"/>
        <rFont val="Calibri"/>
        <family val="2"/>
      </rPr>
      <t>Klopt de uitslag?</t>
    </r>
    <r>
      <rPr>
        <sz val="14"/>
        <color indexed="8"/>
        <rFont val="Calibri"/>
        <family val="2"/>
      </rPr>
      <t xml:space="preserve"> </t>
    </r>
    <r>
      <rPr>
        <sz val="11"/>
        <color theme="1"/>
        <rFont val="Calibri"/>
        <family val="2"/>
        <scheme val="minor"/>
      </rPr>
      <t>Als je kijkt naar de uitslag op de door jou gemaakte Meervoudige Intelligentietest, klopt dit dan met de informatie die je hierover nu hebt gelezen? Ben je verbaasd over de uitslag of had je dit juist wel verwacht? Licht je antwoord toe met één of meerdere voorbeelden waaruit blijkt dat het wel/niet klopt.</t>
    </r>
  </si>
  <si>
    <r>
      <rPr>
        <sz val="14"/>
        <color indexed="8"/>
        <rFont val="Wingdings"/>
        <charset val="2"/>
      </rPr>
      <t>?</t>
    </r>
    <r>
      <rPr>
        <sz val="14"/>
        <color indexed="8"/>
        <rFont val="Calibri"/>
        <family val="2"/>
      </rPr>
      <t xml:space="preserve"> </t>
    </r>
    <r>
      <rPr>
        <b/>
        <sz val="12"/>
        <color indexed="8"/>
        <rFont val="Calibri"/>
        <family val="2"/>
      </rPr>
      <t>Wetenschappelijke termen (Gardner)</t>
    </r>
  </si>
  <si>
    <t>Maak kennis met je eigen talenten</t>
  </si>
  <si>
    <r>
      <t>In wat volgt zul je leren over de ‘</t>
    </r>
    <r>
      <rPr>
        <b/>
        <sz val="11"/>
        <color indexed="36"/>
        <rFont val="Calibri"/>
        <family val="2"/>
      </rPr>
      <t>Meervoudige Intelligentie Theorie</t>
    </r>
    <r>
      <rPr>
        <sz val="11"/>
        <color theme="1"/>
        <rFont val="Calibri"/>
        <family val="2"/>
        <scheme val="minor"/>
      </rPr>
      <t>’ die is ontwikkeld door Howard Gardner. Hij zegt dat er niet zoiets bestaat als maar één intelligentie of maar één IQ. Elk mens beschikt over meerdere intelligenties, waarvan sommige heel sterk en andere minder sterk zijn  ontwikkeld. Je zou kunnen zeggen dat je talenten liggen binnen de intelligenties die bij jou sterk aanwezig zijn. Je gaat met behulp van een vragenlijst ontdekken hoe dit bij jou zit.</t>
    </r>
  </si>
  <si>
    <r>
      <rPr>
        <sz val="14"/>
        <color indexed="8"/>
        <rFont val="Wingdings"/>
        <charset val="2"/>
      </rPr>
      <t>?</t>
    </r>
    <r>
      <rPr>
        <b/>
        <sz val="11"/>
        <color indexed="8"/>
        <rFont val="Calibri"/>
        <family val="2"/>
      </rPr>
      <t xml:space="preserve"> Vul nu eerst hieronder je naam in:</t>
    </r>
  </si>
  <si>
    <t>Nu weet je dus welke intelligentiegebieden bij jou waarschijnlijk het sterkst zijn. Het is goed om hier rekening mee te houden en hier bij het uitvoeren van een taak of opdracht gebruik van te maken. Dat wil natuurlijk niet zeggen dat je de andere intelligentiegebieden niet meer hoeft te gebruiken. Het blijft ook belangrijk om vaardigheden bij jezelf te ontwikkelen waar je misschien (nog) minder goed in bent. Volgens Gardner is het zo dat het er niet zo zeer om gaat hoe knap je bent, maar dat je er jezelf bewust van bent hóe je knap bent, zodat je hier zo goed mogelijk gebruik van kunt maken. Dat geldt voor iedereen! Let hier maar eens op: Je zult zien dat iedereen op een bepaalde manier (of op meerdere manieren) wel ergens heel knap in is...</t>
  </si>
  <si>
    <t>Sla dit bestand op en print de ingevulde vragenlijst, de antwoorden en de resultaten uit. Lever dit in bij je meester of juf.</t>
  </si>
  <si>
    <t>8. Ik kan goed onder woorden brengen wat ik bedoel</t>
  </si>
  <si>
    <t>8. Ik wil graag samen opdrachten uitvoeren</t>
  </si>
  <si>
    <t>8. Ik verzamel graag stenen, schelpen</t>
  </si>
  <si>
    <t>1 - Taalknap</t>
  </si>
  <si>
    <t>Antwoordmogelijkheden:</t>
  </si>
  <si>
    <t>Je zou talent kunnen omschrijven als ‘ergens heel goed in zijn’. Elk mens heeft zo z’n eigen talenten. Zelfs de grootste luilak… die heeft namelijk een ‘slaaptalent’ en een ‘lui op de bank liggen talent’.</t>
  </si>
  <si>
    <r>
      <rPr>
        <b/>
        <sz val="11"/>
        <color indexed="36"/>
        <rFont val="Calibri"/>
        <family val="2"/>
      </rPr>
      <t>Let op!</t>
    </r>
    <r>
      <rPr>
        <sz val="11"/>
        <color indexed="36"/>
        <rFont val="Calibri"/>
        <family val="2"/>
      </rPr>
      <t xml:space="preserve"> </t>
    </r>
    <r>
      <rPr>
        <i/>
        <sz val="11"/>
        <color indexed="8"/>
        <rFont val="Calibri"/>
        <family val="2"/>
      </rPr>
      <t>Onderstreepte teksten die vooraf worden gegaan door '</t>
    </r>
    <r>
      <rPr>
        <b/>
        <sz val="11"/>
        <color indexed="36"/>
        <rFont val="Calibri"/>
        <family val="2"/>
      </rPr>
      <t>&gt;&gt;</t>
    </r>
    <r>
      <rPr>
        <i/>
        <sz val="11"/>
        <color indexed="8"/>
        <rFont val="Calibri"/>
        <family val="2"/>
      </rPr>
      <t>' zijn links waar je op kunt klikken om automatisch naar de juiste plek in dit bestand te gaan.</t>
    </r>
  </si>
  <si>
    <r>
      <rPr>
        <sz val="14"/>
        <color indexed="8"/>
        <rFont val="Wingdings"/>
        <charset val="2"/>
      </rPr>
      <t>?</t>
    </r>
    <r>
      <rPr>
        <sz val="14"/>
        <color indexed="8"/>
        <rFont val="Calibri"/>
        <family val="2"/>
      </rPr>
      <t xml:space="preserve"> </t>
    </r>
    <r>
      <rPr>
        <b/>
        <sz val="12"/>
        <color indexed="36"/>
        <rFont val="Calibri"/>
        <family val="2"/>
      </rPr>
      <t>Invulinstructie:</t>
    </r>
  </si>
  <si>
    <t>Print</t>
  </si>
  <si>
    <t>Hoe ben jij knap???</t>
  </si>
  <si>
    <r>
      <rPr>
        <sz val="11"/>
        <color indexed="23"/>
        <rFont val="Symbol"/>
        <family val="1"/>
        <charset val="2"/>
      </rPr>
      <t>ã</t>
    </r>
    <r>
      <rPr>
        <sz val="11"/>
        <color indexed="23"/>
        <rFont val="Calibri"/>
        <family val="2"/>
      </rPr>
      <t xml:space="preserve"> 2009, Desirée Houkema - Excel-verwerking 'Hoe ben jij knap???'  </t>
    </r>
  </si>
  <si>
    <r>
      <rPr>
        <sz val="11"/>
        <color indexed="23"/>
        <rFont val="Symbol"/>
        <family val="1"/>
        <charset val="2"/>
      </rPr>
      <t>ã</t>
    </r>
    <r>
      <rPr>
        <sz val="11"/>
        <color indexed="23"/>
        <rFont val="Calibri"/>
        <family val="2"/>
      </rPr>
      <t xml:space="preserve"> 2009, Minka Dumont - Vragenlijst 'Test je meervoudige intelligentie' </t>
    </r>
  </si>
  <si>
    <t>Laatste update: november 2013</t>
  </si>
  <si>
    <t>Gratis te downloaden via www.hoogbegaafdheid-in-zicht.nl</t>
  </si>
  <si>
    <t>7. Als ik ergens ben, let ik op hoe de sfeer is</t>
  </si>
  <si>
    <t>6. Als iemand zich niet lekker of fijn voelt, heb ik dat snel door</t>
  </si>
  <si>
    <t>3. Als ik ga sporten, geef ik de voorkeur aan groepssporten</t>
  </si>
  <si>
    <t>8. Ik vind het leuk om strategische spelletjes te spelen (bijv. schaken)</t>
  </si>
  <si>
    <r>
      <rPr>
        <b/>
        <sz val="10"/>
        <color theme="1"/>
        <rFont val="Calibri"/>
        <family val="2"/>
        <scheme val="minor"/>
      </rPr>
      <t>Lichamelijk-kinesthetische intelligentie -</t>
    </r>
    <r>
      <rPr>
        <sz val="10"/>
        <color theme="1"/>
        <rFont val="Calibri"/>
        <family val="2"/>
        <scheme val="minor"/>
      </rPr>
      <t xml:space="preserve"> Met een talent voor bewegen, zit je niet graag stil. Je wilt graag actief bezig zijn met je lichaam en bent handig. Sporten doe je graag.</t>
    </r>
  </si>
  <si>
    <r>
      <rPr>
        <b/>
        <sz val="10"/>
        <color theme="1"/>
        <rFont val="Calibri"/>
        <family val="2"/>
        <scheme val="minor"/>
      </rPr>
      <t xml:space="preserve">Visueel-ruimtelijke intelligentie </t>
    </r>
    <r>
      <rPr>
        <sz val="10"/>
        <color theme="1"/>
        <rFont val="Calibri"/>
        <family val="2"/>
        <scheme val="minor"/>
      </rPr>
      <t>- Als je dingen goed in je hoofd kunt voorstellen, denk je veel in beelden. Je ziet zó voor je hoe je iets kunt doen of maken. Een verhaal zie je in gedachten als een film voorbij komen. Het lijkt zelfs bijna alsof het écht is."</t>
    </r>
  </si>
  <si>
    <r>
      <rPr>
        <b/>
        <sz val="10"/>
        <color theme="1"/>
        <rFont val="Calibri"/>
        <family val="2"/>
        <scheme val="minor"/>
      </rPr>
      <t xml:space="preserve">Muzikaal-ritmische intelligentie - </t>
    </r>
    <r>
      <rPr>
        <sz val="10"/>
        <color theme="1"/>
        <rFont val="Calibri"/>
        <family val="2"/>
        <scheme val="minor"/>
      </rPr>
      <t>Als je gevoel hebt voor muziek, heb je talent voor denken in geluiden en ritmes. Zélf een instrument bespelen, zingen, of naar muziek luisteren, daar kun jij écht van genieten!</t>
    </r>
  </si>
  <si>
    <r>
      <rPr>
        <b/>
        <sz val="10"/>
        <color theme="1"/>
        <rFont val="Calibri"/>
        <family val="2"/>
        <scheme val="minor"/>
      </rPr>
      <t xml:space="preserve">Naturalistische intelligentie - </t>
    </r>
    <r>
      <rPr>
        <sz val="10"/>
        <color theme="1"/>
        <rFont val="Calibri"/>
        <family val="2"/>
        <scheme val="minor"/>
      </rPr>
      <t>Begrijp je goed de natuurlijke wereld om je heen, dan kun je goed omgaan met dieren en planten. Je ziet overeenkomsten en verschillen tussen soorten en hebt veel interesse voor wat leeft in de natuur.</t>
    </r>
  </si>
  <si>
    <r>
      <rPr>
        <b/>
        <sz val="10"/>
        <color theme="1"/>
        <rFont val="Calibri"/>
        <family val="2"/>
        <scheme val="minor"/>
      </rPr>
      <t>Logisch-mathematische intelligentie</t>
    </r>
    <r>
      <rPr>
        <sz val="10"/>
        <color theme="1"/>
        <rFont val="Calibri"/>
        <family val="2"/>
        <scheme val="minor"/>
      </rPr>
      <t xml:space="preserve"> - Met een talent voor logisch denken en wiskunde zie je goed verbanden, zoals oorzaak en gevolg. Je kunt goed redeneren. Op school komt dit inzicht bij rekenen goed van pas.</t>
    </r>
  </si>
  <si>
    <r>
      <rPr>
        <b/>
        <sz val="10"/>
        <color theme="1"/>
        <rFont val="Calibri"/>
        <family val="2"/>
        <scheme val="minor"/>
      </rPr>
      <t>Verbaal-lingu</t>
    </r>
    <r>
      <rPr>
        <b/>
        <sz val="10"/>
        <color theme="1"/>
        <rFont val="Calibri"/>
        <family val="2"/>
      </rPr>
      <t>ïstische intelligentie</t>
    </r>
    <r>
      <rPr>
        <sz val="10"/>
        <color theme="1"/>
        <rFont val="Calibri"/>
        <family val="2"/>
      </rPr>
      <t xml:space="preserve"> - </t>
    </r>
    <r>
      <rPr>
        <sz val="10"/>
        <color theme="1"/>
        <rFont val="Calibri"/>
        <family val="2"/>
        <scheme val="minor"/>
      </rPr>
      <t>Met een talent voor taal ben je goed met woorden en hou je van schrijven en lezen. Je hebt een goed taalbegrip en dit komt bij veel taken op school van pas. Een vreemde taal zul je wellicht snel leren.</t>
    </r>
  </si>
  <si>
    <r>
      <rPr>
        <b/>
        <sz val="10"/>
        <color theme="1"/>
        <rFont val="Calibri"/>
        <family val="2"/>
        <scheme val="minor"/>
      </rPr>
      <t>Intrapersoonlijke intelligentie</t>
    </r>
    <r>
      <rPr>
        <sz val="10"/>
        <color theme="1"/>
        <rFont val="Calibri"/>
        <family val="2"/>
        <scheme val="minor"/>
      </rPr>
      <t xml:space="preserve"> - Denk je veel na over jezelf en heb je een goed zelfinzicht? Dan ben je je bewust van je sterke en minder sterke kanten. Je weet wat je wilt en hoe je dit kunt bereiken. Je kunt goed met je eigen gevoelens omgaan en je gedrag goed afstemmen op anderen.</t>
    </r>
  </si>
  <si>
    <r>
      <rPr>
        <b/>
        <sz val="10"/>
        <color theme="1"/>
        <rFont val="Calibri"/>
        <family val="2"/>
        <scheme val="minor"/>
      </rPr>
      <t xml:space="preserve">Interpersoonlijke intelligentie - </t>
    </r>
    <r>
      <rPr>
        <sz val="10"/>
        <color theme="1"/>
        <rFont val="Calibri"/>
        <family val="2"/>
        <scheme val="minor"/>
      </rPr>
      <t>Als je talent hebt voor het omgaan met andere mensen, zul je goed begrijpen wat zij denken en voelen. Je denkt hier over na en je kunt je hier gemakkelijk iets bij voorstellen.</t>
    </r>
  </si>
  <si>
    <t>&gt;&gt; Bekijk ook een animatiefilmpje met uitleg op YouTube</t>
  </si>
  <si>
    <t>Op het volgende tabblad vind je een echt ‘Meervoudige intelligentie’ testje. In totaal vul je voor 64 stellingen in of je vindt dat die stelling bij jou past. Er zijn geen goede of foute antwoorden. De vragenlijst is bedoeld om er achter te komen hoe jij jezelf ziet, dus het gaat om jouw eigen idee over jezelf. Je kunt hierbij kiezen uit een aantal antwoordmogelijkheden. Deze betekenen het volgende: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</si>
</sst>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color theme="1"/>
      <name val="Calibri"/>
      <family val="2"/>
      <scheme val="minor"/>
    </font>
    <font>
      <b/>
      <sz val="11"/>
      <color indexed="8"/>
      <name val="Calibri"/>
      <family val="2"/>
    </font>
    <font>
      <sz val="14"/>
      <color indexed="8"/>
      <name val="Calibri"/>
      <family val="2"/>
    </font>
    <font>
      <sz val="9"/>
      <color indexed="8"/>
      <name val="Calibri"/>
      <family val="2"/>
    </font>
    <font>
      <b/>
      <sz val="9"/>
      <color indexed="8"/>
      <name val="Calibri"/>
      <family val="2"/>
    </font>
    <font>
      <sz val="8"/>
      <color indexed="8"/>
      <name val="Calibri"/>
      <family val="2"/>
    </font>
    <font>
      <sz val="10"/>
      <color indexed="8"/>
      <name val="Calibri"/>
      <family val="2"/>
    </font>
    <font>
      <i/>
      <sz val="11"/>
      <color indexed="8"/>
      <name val="Calibri"/>
      <family val="2"/>
    </font>
    <font>
      <b/>
      <sz val="11"/>
      <color indexed="36"/>
      <name val="Calibri"/>
      <family val="2"/>
    </font>
    <font>
      <b/>
      <sz val="10"/>
      <color indexed="8"/>
      <name val="Calibri"/>
      <family val="2"/>
    </font>
    <font>
      <sz val="11"/>
      <color indexed="8"/>
      <name val="Wingdings"/>
      <charset val="2"/>
    </font>
    <font>
      <b/>
      <sz val="12"/>
      <color indexed="8"/>
      <name val="Calibri"/>
      <family val="2"/>
    </font>
    <font>
      <sz val="14"/>
      <color indexed="8"/>
      <name val="Wingdings"/>
      <charset val="2"/>
    </font>
    <font>
      <sz val="11"/>
      <color indexed="8"/>
      <name val="Calibri"/>
      <family val="2"/>
    </font>
    <font>
      <i/>
      <sz val="9"/>
      <color indexed="8"/>
      <name val="Calibri"/>
      <family val="2"/>
    </font>
    <font>
      <b/>
      <sz val="11"/>
      <name val="Calibri"/>
      <family val="2"/>
    </font>
    <font>
      <sz val="11"/>
      <color indexed="36"/>
      <name val="Calibri"/>
      <family val="2"/>
    </font>
    <font>
      <b/>
      <sz val="12"/>
      <color indexed="36"/>
      <name val="Calibri"/>
      <family val="2"/>
    </font>
    <font>
      <sz val="11"/>
      <color indexed="23"/>
      <name val="Calibri"/>
      <family val="2"/>
    </font>
    <font>
      <sz val="11"/>
      <color indexed="23"/>
      <name val="Symbol"/>
      <family val="1"/>
      <charset val="2"/>
    </font>
    <font>
      <sz val="11"/>
      <color theme="1"/>
      <name val="Calibri"/>
      <family val="2"/>
      <scheme val="minor"/>
    </font>
    <font>
      <u/>
      <sz val="11"/>
      <color theme="10"/>
      <name val="Calibri"/>
      <family val="2"/>
    </font>
    <font>
      <sz val="9"/>
      <color theme="1"/>
      <name val="Calibri"/>
      <family val="2"/>
      <scheme val="minor"/>
    </font>
    <font>
      <b/>
      <sz val="9"/>
      <color theme="1"/>
      <name val="Calibri"/>
      <family val="2"/>
      <scheme val="minor"/>
    </font>
    <font>
      <sz val="10"/>
      <color theme="1"/>
      <name val="Calibri"/>
      <family val="2"/>
      <scheme val="minor"/>
    </font>
    <font>
      <sz val="10"/>
      <color rgb="FF333300"/>
      <name val="Calibri"/>
      <family val="2"/>
      <scheme val="minor"/>
    </font>
    <font>
      <b/>
      <sz val="11"/>
      <color theme="1"/>
      <name val="Calibri"/>
      <family val="2"/>
      <scheme val="minor"/>
    </font>
    <font>
      <b/>
      <i/>
      <sz val="12"/>
      <color theme="1"/>
      <name val="Calibri"/>
      <family val="2"/>
      <scheme val="minor"/>
    </font>
    <font>
      <b/>
      <sz val="11"/>
      <color theme="1"/>
      <name val="Calibri"/>
      <family val="2"/>
    </font>
    <font>
      <b/>
      <sz val="12"/>
      <color theme="1"/>
      <name val="Calibri"/>
      <family val="2"/>
    </font>
    <font>
      <i/>
      <sz val="10"/>
      <color theme="1"/>
      <name val="Calibri"/>
      <family val="2"/>
      <scheme val="minor"/>
    </font>
    <font>
      <i/>
      <sz val="9"/>
      <color theme="1"/>
      <name val="Calibri"/>
      <family val="2"/>
      <scheme val="minor"/>
    </font>
    <font>
      <i/>
      <sz val="10"/>
      <color theme="0" tint="-0.499984740745262"/>
      <name val="Calibri"/>
      <family val="2"/>
    </font>
    <font>
      <sz val="10"/>
      <color rgb="FF7030A0"/>
      <name val="Calibri"/>
      <family val="2"/>
      <scheme val="minor"/>
    </font>
    <font>
      <sz val="10"/>
      <color rgb="FF7030A0"/>
      <name val="Calibri"/>
      <family val="2"/>
    </font>
    <font>
      <sz val="11"/>
      <color theme="1"/>
      <name val="Wingdings"/>
      <charset val="2"/>
    </font>
    <font>
      <sz val="11"/>
      <color theme="1"/>
      <name val="Calibri"/>
      <family val="2"/>
    </font>
    <font>
      <i/>
      <sz val="10"/>
      <color theme="1"/>
      <name val="Calibri"/>
      <family val="2"/>
    </font>
    <font>
      <b/>
      <sz val="18"/>
      <color theme="0"/>
      <name val="Calibri"/>
      <family val="2"/>
      <scheme val="minor"/>
    </font>
    <font>
      <sz val="11"/>
      <color theme="0" tint="-0.499984740745262"/>
      <name val="Calibri"/>
      <family val="2"/>
    </font>
    <font>
      <b/>
      <sz val="14"/>
      <color theme="1"/>
      <name val="Calibri"/>
      <family val="2"/>
      <scheme val="minor"/>
    </font>
    <font>
      <i/>
      <sz val="11"/>
      <color theme="1"/>
      <name val="Calibri"/>
      <family val="2"/>
      <scheme val="minor"/>
    </font>
    <font>
      <b/>
      <sz val="12"/>
      <color theme="0"/>
      <name val="Calibri"/>
      <family val="2"/>
      <scheme val="minor"/>
    </font>
    <font>
      <i/>
      <sz val="11"/>
      <color rgb="FF7030A0"/>
      <name val="Calibri"/>
      <family val="2"/>
      <scheme val="minor"/>
    </font>
    <font>
      <b/>
      <sz val="20"/>
      <color theme="0"/>
      <name val="Calibri"/>
      <family val="2"/>
      <scheme val="minor"/>
    </font>
    <font>
      <i/>
      <sz val="10"/>
      <color theme="0" tint="-0.499984740745262"/>
      <name val="Calibri"/>
      <family val="2"/>
      <scheme val="minor"/>
    </font>
    <font>
      <b/>
      <sz val="16"/>
      <color theme="0"/>
      <name val="Calibri"/>
      <family val="2"/>
      <scheme val="minor"/>
    </font>
    <font>
      <b/>
      <sz val="12"/>
      <name val="Calibri"/>
      <family val="2"/>
      <scheme val="minor"/>
    </font>
    <font>
      <b/>
      <sz val="12"/>
      <color theme="1"/>
      <name val="Calibri"/>
      <family val="2"/>
      <scheme val="minor"/>
    </font>
    <font>
      <sz val="11"/>
      <color rgb="FF7030A0"/>
      <name val="Calibri"/>
      <family val="2"/>
      <scheme val="minor"/>
    </font>
    <font>
      <sz val="9"/>
      <color theme="0" tint="-0.499984740745262"/>
      <name val="Calibri"/>
      <family val="2"/>
    </font>
    <font>
      <b/>
      <sz val="14"/>
      <color rgb="FFCA1978"/>
      <name val="Calibri"/>
      <family val="2"/>
      <scheme val="minor"/>
    </font>
    <font>
      <b/>
      <sz val="14"/>
      <color rgb="FF00B4BC"/>
      <name val="Calibri"/>
      <family val="2"/>
      <scheme val="minor"/>
    </font>
    <font>
      <b/>
      <sz val="14"/>
      <color rgb="FF2E368E"/>
      <name val="Calibri"/>
      <family val="2"/>
      <scheme val="minor"/>
    </font>
    <font>
      <b/>
      <sz val="14"/>
      <color rgb="FFC5CA2E"/>
      <name val="Calibri"/>
      <family val="2"/>
      <scheme val="minor"/>
    </font>
    <font>
      <b/>
      <sz val="14"/>
      <color rgb="FFFFCC05"/>
      <name val="Calibri"/>
      <family val="2"/>
      <scheme val="minor"/>
    </font>
    <font>
      <b/>
      <sz val="14"/>
      <color rgb="FFE72725"/>
      <name val="Calibri"/>
      <family val="2"/>
      <scheme val="minor"/>
    </font>
    <font>
      <b/>
      <sz val="14"/>
      <color rgb="FF8B1B54"/>
      <name val="Calibri"/>
      <family val="2"/>
      <scheme val="minor"/>
    </font>
    <font>
      <b/>
      <sz val="14"/>
      <color rgb="FFF2A21E"/>
      <name val="Calibri"/>
      <family val="2"/>
      <scheme val="minor"/>
    </font>
    <font>
      <b/>
      <u/>
      <sz val="11"/>
      <color rgb="FF8B1B54"/>
      <name val="Calibri"/>
      <family val="2"/>
    </font>
    <font>
      <b/>
      <u/>
      <sz val="11"/>
      <color rgb="FFCA1978"/>
      <name val="Calibri"/>
      <family val="2"/>
    </font>
    <font>
      <b/>
      <u/>
      <sz val="10"/>
      <color rgb="FF8B1B54"/>
      <name val="Calibri"/>
      <family val="2"/>
    </font>
    <font>
      <b/>
      <sz val="10"/>
      <color theme="1"/>
      <name val="Calibri"/>
      <family val="2"/>
      <scheme val="minor"/>
    </font>
    <font>
      <sz val="10"/>
      <color theme="1"/>
      <name val="Calibri"/>
      <family val="2"/>
    </font>
    <font>
      <b/>
      <sz val="10"/>
      <color theme="1"/>
      <name val="Calibri"/>
      <family val="2"/>
    </font>
    <font>
      <b/>
      <u/>
      <sz val="11"/>
      <color rgb="FF006600"/>
      <name val="Calibri"/>
      <family val="2"/>
    </font>
    <font>
      <u/>
      <sz val="10"/>
      <color rgb="FF006600"/>
      <name val="Calibri"/>
      <family val="2"/>
    </font>
    <font>
      <b/>
      <sz val="20"/>
      <color theme="0"/>
      <name val="Calibri"/>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7030A0"/>
        <bgColor indexed="64"/>
      </patternFill>
    </fill>
    <fill>
      <patternFill patternType="solid">
        <fgColor rgb="FF006600"/>
        <bgColor indexed="64"/>
      </patternFill>
    </fill>
    <fill>
      <patternFill patternType="solid">
        <fgColor rgb="FFC5CA2E"/>
        <bgColor indexed="64"/>
      </patternFill>
    </fill>
    <fill>
      <patternFill patternType="solid">
        <fgColor rgb="FF8B1B54"/>
        <bgColor indexed="64"/>
      </patternFill>
    </fill>
    <fill>
      <patternFill patternType="solid">
        <fgColor rgb="FFCA1978"/>
        <bgColor indexed="64"/>
      </patternFill>
    </fill>
    <fill>
      <patternFill patternType="solid">
        <fgColor theme="0" tint="-0.3499862666707357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medium">
        <color rgb="FF7030A0"/>
      </left>
      <right style="thin">
        <color rgb="FF7030A0"/>
      </right>
      <top/>
      <bottom style="thin">
        <color rgb="FF7030A0"/>
      </bottom>
      <diagonal/>
    </border>
    <border>
      <left style="thin">
        <color rgb="FF7030A0"/>
      </left>
      <right style="medium">
        <color rgb="FF7030A0"/>
      </right>
      <top/>
      <bottom style="thin">
        <color rgb="FF7030A0"/>
      </bottom>
      <diagonal/>
    </border>
    <border>
      <left style="medium">
        <color rgb="FF7030A0"/>
      </left>
      <right style="thin">
        <color rgb="FF7030A0"/>
      </right>
      <top style="thin">
        <color rgb="FF7030A0"/>
      </top>
      <bottom style="thin">
        <color rgb="FF7030A0"/>
      </bottom>
      <diagonal/>
    </border>
    <border>
      <left style="thin">
        <color rgb="FF7030A0"/>
      </left>
      <right style="medium">
        <color rgb="FF7030A0"/>
      </right>
      <top style="thin">
        <color rgb="FF7030A0"/>
      </top>
      <bottom style="thin">
        <color rgb="FF7030A0"/>
      </bottom>
      <diagonal/>
    </border>
    <border>
      <left style="medium">
        <color rgb="FF7030A0"/>
      </left>
      <right style="thin">
        <color rgb="FF7030A0"/>
      </right>
      <top style="thin">
        <color rgb="FF7030A0"/>
      </top>
      <bottom/>
      <diagonal/>
    </border>
    <border>
      <left style="thin">
        <color rgb="FF7030A0"/>
      </left>
      <right style="medium">
        <color rgb="FF7030A0"/>
      </right>
      <top style="thin">
        <color rgb="FF7030A0"/>
      </top>
      <bottom/>
      <diagonal/>
    </border>
    <border>
      <left style="thin">
        <color rgb="FF7030A0"/>
      </left>
      <right/>
      <top/>
      <bottom/>
      <diagonal/>
    </border>
    <border>
      <left/>
      <right style="thin">
        <color rgb="FF7030A0"/>
      </right>
      <top/>
      <bottom/>
      <diagonal/>
    </border>
    <border>
      <left style="thin">
        <color rgb="FF7030A0"/>
      </left>
      <right/>
      <top/>
      <bottom style="thin">
        <color rgb="FF7030A0"/>
      </bottom>
      <diagonal/>
    </border>
    <border>
      <left/>
      <right/>
      <top/>
      <bottom style="thin">
        <color rgb="FF7030A0"/>
      </bottom>
      <diagonal/>
    </border>
    <border>
      <left/>
      <right style="thin">
        <color rgb="FF7030A0"/>
      </right>
      <top/>
      <bottom style="thin">
        <color rgb="FF7030A0"/>
      </bottom>
      <diagonal/>
    </border>
    <border>
      <left style="thin">
        <color rgb="FF7030A0"/>
      </left>
      <right style="thin">
        <color rgb="FF7030A0"/>
      </right>
      <top style="thin">
        <color rgb="FF7030A0"/>
      </top>
      <bottom style="thin">
        <color rgb="FF7030A0"/>
      </bottom>
      <diagonal/>
    </border>
    <border>
      <left style="thin">
        <color rgb="FF7030A0"/>
      </left>
      <right/>
      <top style="thin">
        <color rgb="FF7030A0"/>
      </top>
      <bottom/>
      <diagonal/>
    </border>
    <border>
      <left/>
      <right style="thin">
        <color rgb="FF7030A0"/>
      </right>
      <top style="thin">
        <color rgb="FF7030A0"/>
      </top>
      <bottom/>
      <diagonal/>
    </border>
    <border>
      <left style="thin">
        <color rgb="FF7030A0"/>
      </left>
      <right style="thin">
        <color rgb="FF7030A0"/>
      </right>
      <top style="thin">
        <color rgb="FF7030A0"/>
      </top>
      <bottom/>
      <diagonal/>
    </border>
    <border>
      <left style="thin">
        <color rgb="FF7030A0"/>
      </left>
      <right style="thin">
        <color rgb="FF7030A0"/>
      </right>
      <top/>
      <bottom/>
      <diagonal/>
    </border>
    <border>
      <left style="thin">
        <color rgb="FF7030A0"/>
      </left>
      <right style="thin">
        <color rgb="FF7030A0"/>
      </right>
      <top/>
      <bottom style="thin">
        <color rgb="FF7030A0"/>
      </bottom>
      <diagonal/>
    </border>
    <border>
      <left/>
      <right/>
      <top style="thin">
        <color rgb="FF7030A0"/>
      </top>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right/>
      <top style="thin">
        <color indexed="64"/>
      </top>
      <bottom style="thin">
        <color rgb="FF7030A0"/>
      </bottom>
      <diagonal/>
    </border>
    <border>
      <left style="medium">
        <color rgb="FF7030A0"/>
      </left>
      <right/>
      <top style="medium">
        <color rgb="FF7030A0"/>
      </top>
      <bottom style="medium">
        <color rgb="FF7030A0"/>
      </bottom>
      <diagonal/>
    </border>
    <border>
      <left/>
      <right style="medium">
        <color rgb="FF7030A0"/>
      </right>
      <top style="medium">
        <color rgb="FF7030A0"/>
      </top>
      <bottom style="medium">
        <color rgb="FF7030A0"/>
      </bottom>
      <diagonal/>
    </border>
    <border>
      <left/>
      <right/>
      <top style="medium">
        <color rgb="FF7030A0"/>
      </top>
      <bottom/>
      <diagonal/>
    </border>
  </borders>
  <cellStyleXfs count="3">
    <xf numFmtId="0" fontId="0" fillId="0" borderId="0"/>
    <xf numFmtId="0" fontId="21" fillId="0" borderId="0" applyNumberFormat="0" applyFill="0" applyBorder="0" applyAlignment="0" applyProtection="0">
      <alignment vertical="top"/>
      <protection locked="0"/>
    </xf>
    <xf numFmtId="9" fontId="20" fillId="0" borderId="0" applyFont="0" applyFill="0" applyBorder="0" applyAlignment="0" applyProtection="0"/>
  </cellStyleXfs>
  <cellXfs count="152">
    <xf numFmtId="0" fontId="0" fillId="0" borderId="0" xfId="0"/>
    <xf numFmtId="0" fontId="0" fillId="0" borderId="0" xfId="0" applyAlignment="1">
      <alignment horizontal="center"/>
    </xf>
    <xf numFmtId="0" fontId="22" fillId="0" borderId="0" xfId="0" applyFont="1"/>
    <xf numFmtId="0" fontId="22" fillId="0" borderId="0" xfId="0" applyFont="1" applyAlignment="1">
      <alignment horizontal="center" vertical="center"/>
    </xf>
    <xf numFmtId="0" fontId="0" fillId="2" borderId="0" xfId="0" applyFill="1"/>
    <xf numFmtId="0" fontId="22" fillId="2" borderId="0" xfId="0" applyFont="1" applyFill="1" applyAlignment="1">
      <alignment horizontal="center" vertical="center"/>
    </xf>
    <xf numFmtId="0" fontId="23"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4" fillId="2" borderId="1" xfId="0" applyFont="1" applyFill="1" applyBorder="1" applyAlignment="1">
      <alignment vertical="top" wrapText="1"/>
    </xf>
    <xf numFmtId="0" fontId="25" fillId="2" borderId="1" xfId="0" applyFont="1" applyFill="1" applyBorder="1" applyAlignment="1">
      <alignment vertical="top" wrapText="1"/>
    </xf>
    <xf numFmtId="0" fontId="26" fillId="0" borderId="0" xfId="0" applyFont="1"/>
    <xf numFmtId="0" fontId="0" fillId="3" borderId="6" xfId="0" applyFill="1" applyBorder="1" applyAlignment="1">
      <alignment horizontal="center"/>
    </xf>
    <xf numFmtId="0" fontId="0" fillId="0" borderId="7" xfId="0" applyBorder="1" applyAlignment="1">
      <alignment horizontal="center"/>
    </xf>
    <xf numFmtId="0" fontId="0" fillId="3" borderId="8" xfId="0" applyFill="1" applyBorder="1" applyAlignment="1">
      <alignment horizontal="center"/>
    </xf>
    <xf numFmtId="0" fontId="0" fillId="0" borderId="9" xfId="0" applyBorder="1" applyAlignment="1">
      <alignment horizontal="center"/>
    </xf>
    <xf numFmtId="0" fontId="0" fillId="3" borderId="10" xfId="0" applyFill="1" applyBorder="1" applyAlignment="1">
      <alignment horizontal="center"/>
    </xf>
    <xf numFmtId="0" fontId="0" fillId="0" borderId="11" xfId="0" applyBorder="1" applyAlignment="1">
      <alignment horizontal="center"/>
    </xf>
    <xf numFmtId="0" fontId="23" fillId="0" borderId="0" xfId="0" applyFont="1"/>
    <xf numFmtId="0" fontId="23" fillId="0" borderId="0" xfId="0" applyFont="1" applyAlignment="1">
      <alignment horizontal="center"/>
    </xf>
    <xf numFmtId="0" fontId="0" fillId="0" borderId="0" xfId="0" applyAlignment="1">
      <alignment vertical="center"/>
    </xf>
    <xf numFmtId="0" fontId="0" fillId="2" borderId="0" xfId="0" applyFill="1" applyAlignment="1">
      <alignment vertical="center"/>
    </xf>
    <xf numFmtId="0" fontId="0" fillId="2" borderId="12" xfId="0" applyFill="1" applyBorder="1"/>
    <xf numFmtId="0" fontId="0" fillId="2" borderId="13" xfId="0" applyFill="1" applyBorder="1"/>
    <xf numFmtId="0" fontId="0" fillId="2" borderId="14" xfId="0" applyFill="1" applyBorder="1"/>
    <xf numFmtId="0" fontId="0" fillId="2" borderId="15" xfId="0" applyFill="1" applyBorder="1"/>
    <xf numFmtId="0" fontId="0" fillId="2" borderId="16" xfId="0" applyFill="1" applyBorder="1"/>
    <xf numFmtId="0" fontId="0" fillId="2" borderId="0" xfId="0" applyFill="1" applyAlignment="1">
      <alignment horizontal="left" vertical="top" wrapText="1"/>
    </xf>
    <xf numFmtId="0" fontId="27" fillId="2" borderId="0" xfId="0" applyFont="1" applyFill="1"/>
    <xf numFmtId="0" fontId="26" fillId="2" borderId="0" xfId="0" applyFont="1" applyFill="1" applyAlignment="1">
      <alignment horizontal="left" vertical="center" wrapText="1"/>
    </xf>
    <xf numFmtId="0" fontId="24" fillId="2" borderId="0" xfId="0" applyFont="1" applyFill="1" applyAlignment="1">
      <alignment vertical="top" wrapText="1"/>
    </xf>
    <xf numFmtId="0" fontId="0" fillId="2" borderId="12" xfId="0" applyFill="1" applyBorder="1" applyAlignment="1">
      <alignment vertical="center"/>
    </xf>
    <xf numFmtId="0" fontId="0" fillId="2" borderId="13" xfId="0" applyFill="1" applyBorder="1" applyAlignment="1">
      <alignment vertical="center"/>
    </xf>
    <xf numFmtId="0" fontId="24" fillId="2" borderId="0" xfId="0" applyFont="1" applyFill="1" applyAlignment="1">
      <alignment horizontal="left" vertical="top" wrapText="1"/>
    </xf>
    <xf numFmtId="0" fontId="0" fillId="3" borderId="17" xfId="0" applyFill="1" applyBorder="1" applyAlignment="1">
      <alignment vertical="center"/>
    </xf>
    <xf numFmtId="0" fontId="26" fillId="2" borderId="17" xfId="0" applyFont="1" applyFill="1" applyBorder="1" applyAlignment="1">
      <alignment horizontal="left" vertical="center" wrapText="1"/>
    </xf>
    <xf numFmtId="0" fontId="0" fillId="2" borderId="12" xfId="0" applyFill="1" applyBorder="1" applyAlignment="1">
      <alignment horizontal="left" vertical="top" wrapText="1"/>
    </xf>
    <xf numFmtId="0" fontId="28" fillId="2" borderId="17" xfId="0" applyFont="1" applyFill="1" applyBorder="1" applyAlignment="1">
      <alignment horizontal="left" vertical="center" wrapText="1"/>
    </xf>
    <xf numFmtId="0" fontId="26" fillId="2" borderId="17" xfId="0" applyFont="1" applyFill="1" applyBorder="1" applyAlignment="1">
      <alignment horizontal="center" vertical="center" wrapText="1"/>
    </xf>
    <xf numFmtId="0" fontId="29" fillId="2" borderId="0" xfId="0" applyFont="1" applyFill="1" applyAlignment="1">
      <alignment horizontal="left" vertical="top" wrapText="1"/>
    </xf>
    <xf numFmtId="0" fontId="0" fillId="2" borderId="15" xfId="0" applyFill="1" applyBorder="1" applyAlignment="1">
      <alignment horizontal="left" vertical="top" wrapText="1"/>
    </xf>
    <xf numFmtId="0" fontId="30" fillId="2" borderId="0" xfId="0" applyFont="1" applyFill="1" applyAlignment="1">
      <alignment horizontal="left" vertical="top" wrapText="1"/>
    </xf>
    <xf numFmtId="0" fontId="0" fillId="2" borderId="0" xfId="0" applyFill="1" applyAlignment="1">
      <alignment vertical="top" wrapText="1"/>
    </xf>
    <xf numFmtId="0" fontId="31" fillId="2" borderId="13" xfId="0" applyFont="1" applyFill="1" applyBorder="1" applyAlignment="1">
      <alignment horizontal="center" vertical="top"/>
    </xf>
    <xf numFmtId="0" fontId="0" fillId="2" borderId="13" xfId="0" applyFill="1" applyBorder="1" applyAlignment="1">
      <alignment horizontal="left" vertical="top" wrapText="1"/>
    </xf>
    <xf numFmtId="0" fontId="0" fillId="2" borderId="18" xfId="0" applyFill="1" applyBorder="1"/>
    <xf numFmtId="0" fontId="22" fillId="2" borderId="0" xfId="0" applyFont="1" applyFill="1"/>
    <xf numFmtId="0" fontId="22" fillId="3" borderId="2" xfId="0" applyFont="1" applyFill="1" applyBorder="1"/>
    <xf numFmtId="0" fontId="22" fillId="3" borderId="3" xfId="0" applyFont="1" applyFill="1" applyBorder="1"/>
    <xf numFmtId="0" fontId="22" fillId="3" borderId="4" xfId="0" applyFont="1" applyFill="1" applyBorder="1"/>
    <xf numFmtId="0" fontId="22" fillId="2" borderId="0" xfId="0" applyFont="1" applyFill="1" applyAlignment="1">
      <alignment horizontal="center"/>
    </xf>
    <xf numFmtId="0" fontId="32" fillId="2" borderId="0" xfId="0" applyFont="1" applyFill="1" applyAlignment="1">
      <alignment horizontal="center" vertical="center" wrapText="1"/>
    </xf>
    <xf numFmtId="0" fontId="0" fillId="2" borderId="17" xfId="0" applyFill="1" applyBorder="1" applyAlignment="1" applyProtection="1">
      <alignment vertical="center"/>
      <protection locked="0"/>
    </xf>
    <xf numFmtId="0" fontId="0" fillId="2" borderId="1" xfId="0" applyFill="1" applyBorder="1" applyAlignment="1" applyProtection="1">
      <alignment horizontal="center" vertical="center"/>
      <protection locked="0"/>
    </xf>
    <xf numFmtId="49" fontId="33" fillId="3" borderId="17" xfId="0" applyNumberFormat="1" applyFont="1" applyFill="1" applyBorder="1" applyAlignment="1" applyProtection="1">
      <alignment horizontal="left" vertical="center"/>
      <protection locked="0"/>
    </xf>
    <xf numFmtId="9" fontId="33" fillId="3" borderId="17" xfId="0" applyNumberFormat="1" applyFont="1" applyFill="1" applyBorder="1" applyAlignment="1" applyProtection="1">
      <alignment horizontal="left" vertical="center"/>
      <protection locked="0"/>
    </xf>
    <xf numFmtId="0" fontId="33" fillId="3" borderId="17" xfId="0" applyFont="1" applyFill="1" applyBorder="1" applyAlignment="1" applyProtection="1">
      <alignment horizontal="left" vertical="center" wrapText="1"/>
      <protection locked="0"/>
    </xf>
    <xf numFmtId="0" fontId="33" fillId="3" borderId="17" xfId="0" applyFont="1" applyFill="1" applyBorder="1" applyAlignment="1" applyProtection="1">
      <alignment horizontal="left" vertical="center"/>
      <protection locked="0"/>
    </xf>
    <xf numFmtId="0" fontId="34" fillId="3" borderId="17" xfId="0" applyFont="1" applyFill="1" applyBorder="1" applyAlignment="1" applyProtection="1">
      <alignment horizontal="left" vertical="top" wrapText="1"/>
      <protection locked="0"/>
    </xf>
    <xf numFmtId="0" fontId="33" fillId="3" borderId="17" xfId="0" applyFont="1" applyFill="1" applyBorder="1" applyAlignment="1" applyProtection="1">
      <alignment horizontal="left" vertical="top" wrapText="1"/>
      <protection locked="0"/>
    </xf>
    <xf numFmtId="0" fontId="0" fillId="2" borderId="19" xfId="0" applyFill="1" applyBorder="1"/>
    <xf numFmtId="0" fontId="35" fillId="2" borderId="12" xfId="0" applyFont="1" applyFill="1" applyBorder="1"/>
    <xf numFmtId="0" fontId="0" fillId="2" borderId="12" xfId="0" applyFill="1" applyBorder="1" applyAlignment="1">
      <alignment vertical="top" wrapText="1"/>
    </xf>
    <xf numFmtId="0" fontId="0" fillId="2" borderId="13" xfId="0" applyFill="1" applyBorder="1" applyAlignment="1">
      <alignment vertical="top" wrapText="1"/>
    </xf>
    <xf numFmtId="0" fontId="0" fillId="2" borderId="14" xfId="0" applyFill="1" applyBorder="1" applyAlignment="1">
      <alignment horizontal="left" vertical="top" wrapText="1"/>
    </xf>
    <xf numFmtId="0" fontId="36" fillId="2" borderId="15" xfId="0" applyFont="1" applyFill="1" applyBorder="1" applyAlignment="1">
      <alignment horizontal="left" vertical="top" wrapText="1"/>
    </xf>
    <xf numFmtId="0" fontId="0" fillId="2" borderId="16" xfId="0" applyFill="1" applyBorder="1" applyAlignment="1">
      <alignment horizontal="left" vertical="top" wrapText="1"/>
    </xf>
    <xf numFmtId="0" fontId="37" fillId="2" borderId="0" xfId="0" applyFont="1" applyFill="1" applyAlignment="1">
      <alignment horizontal="center" wrapText="1"/>
    </xf>
    <xf numFmtId="0" fontId="38" fillId="4" borderId="0" xfId="0" applyFont="1" applyFill="1"/>
    <xf numFmtId="0" fontId="0" fillId="2" borderId="21" xfId="0" applyFill="1" applyBorder="1"/>
    <xf numFmtId="0" fontId="0" fillId="2" borderId="22" xfId="0" applyFill="1" applyBorder="1"/>
    <xf numFmtId="0" fontId="41" fillId="2" borderId="0" xfId="0" applyFont="1" applyFill="1" applyAlignment="1">
      <alignment horizontal="center" vertical="top"/>
    </xf>
    <xf numFmtId="0" fontId="39" fillId="2" borderId="21" xfId="0" applyFont="1" applyFill="1" applyBorder="1" applyAlignment="1">
      <alignment horizontal="center"/>
    </xf>
    <xf numFmtId="0" fontId="50" fillId="2" borderId="21" xfId="0" applyFont="1" applyFill="1" applyBorder="1" applyAlignment="1">
      <alignment horizontal="center"/>
    </xf>
    <xf numFmtId="0" fontId="38" fillId="9" borderId="20" xfId="0" applyFont="1" applyFill="1" applyBorder="1" applyAlignment="1">
      <alignment horizontal="center" vertical="center"/>
    </xf>
    <xf numFmtId="0" fontId="66" fillId="3" borderId="21" xfId="1" applyFont="1" applyFill="1" applyBorder="1" applyAlignment="1" applyProtection="1">
      <alignment horizontal="center"/>
      <protection locked="0"/>
    </xf>
    <xf numFmtId="0" fontId="22" fillId="0" borderId="0" xfId="0" applyFont="1" applyAlignment="1" applyProtection="1">
      <alignment horizontal="center" vertical="center"/>
      <protection locked="0"/>
    </xf>
    <xf numFmtId="0" fontId="65" fillId="2" borderId="23" xfId="1" applyFont="1" applyFill="1" applyBorder="1" applyAlignment="1" applyProtection="1">
      <alignment horizontal="center" vertical="center" wrapText="1"/>
      <protection locked="0"/>
    </xf>
    <xf numFmtId="0" fontId="65" fillId="2" borderId="19" xfId="1" applyFont="1" applyFill="1" applyBorder="1" applyAlignment="1" applyProtection="1">
      <alignment horizontal="center" vertical="center" wrapText="1"/>
      <protection locked="0"/>
    </xf>
    <xf numFmtId="0" fontId="65" fillId="2" borderId="0" xfId="1" applyFont="1" applyFill="1" applyBorder="1" applyAlignment="1" applyProtection="1">
      <alignment horizontal="center" vertical="center" wrapText="1"/>
      <protection locked="0"/>
    </xf>
    <xf numFmtId="0" fontId="65" fillId="2" borderId="13" xfId="1" applyFont="1" applyFill="1" applyBorder="1" applyAlignment="1" applyProtection="1">
      <alignment horizontal="center" vertical="center" wrapText="1"/>
      <protection locked="0"/>
    </xf>
    <xf numFmtId="0" fontId="65" fillId="2" borderId="15" xfId="1" applyFont="1" applyFill="1" applyBorder="1" applyAlignment="1" applyProtection="1">
      <alignment horizontal="center" vertical="center" wrapText="1"/>
      <protection locked="0"/>
    </xf>
    <xf numFmtId="0" fontId="65" fillId="2" borderId="16" xfId="1" applyFont="1" applyFill="1" applyBorder="1" applyAlignment="1" applyProtection="1">
      <alignment horizontal="center" vertical="center" wrapText="1"/>
      <protection locked="0"/>
    </xf>
    <xf numFmtId="0" fontId="40" fillId="2" borderId="0" xfId="0" applyFont="1" applyFill="1" applyAlignment="1">
      <alignment horizontal="left" vertical="top" wrapText="1"/>
    </xf>
    <xf numFmtId="0" fontId="40" fillId="2" borderId="13" xfId="0" applyFont="1" applyFill="1" applyBorder="1" applyAlignment="1">
      <alignment horizontal="left" vertical="top" wrapText="1"/>
    </xf>
    <xf numFmtId="0" fontId="41" fillId="2" borderId="0" xfId="0" applyFont="1" applyFill="1" applyAlignment="1">
      <alignment horizontal="left" vertical="top" wrapText="1"/>
    </xf>
    <xf numFmtId="0" fontId="41" fillId="2" borderId="13" xfId="0" applyFont="1" applyFill="1" applyBorder="1" applyAlignment="1">
      <alignment horizontal="left" vertical="top" wrapText="1"/>
    </xf>
    <xf numFmtId="0" fontId="0" fillId="2" borderId="0" xfId="0" applyFill="1" applyAlignment="1">
      <alignment horizontal="left" vertical="top" wrapText="1"/>
    </xf>
    <xf numFmtId="0" fontId="0" fillId="2" borderId="13" xfId="0" applyFill="1" applyBorder="1" applyAlignment="1">
      <alignment horizontal="left" vertical="top" wrapText="1"/>
    </xf>
    <xf numFmtId="0" fontId="26" fillId="2" borderId="0" xfId="0" applyFont="1" applyFill="1" applyAlignment="1">
      <alignment horizontal="left" vertical="top" wrapText="1"/>
    </xf>
    <xf numFmtId="0" fontId="26" fillId="2" borderId="13" xfId="0" applyFont="1" applyFill="1" applyBorder="1" applyAlignment="1">
      <alignment horizontal="left" vertical="top" wrapText="1"/>
    </xf>
    <xf numFmtId="0" fontId="0" fillId="2" borderId="15" xfId="0" applyFill="1" applyBorder="1" applyAlignment="1">
      <alignment horizontal="left" vertical="top" wrapText="1"/>
    </xf>
    <xf numFmtId="0" fontId="0" fillId="2" borderId="16" xfId="0" applyFill="1" applyBorder="1" applyAlignment="1">
      <alignment horizontal="left" vertical="top" wrapText="1"/>
    </xf>
    <xf numFmtId="0" fontId="42" fillId="2" borderId="0" xfId="0" applyFont="1" applyFill="1" applyAlignment="1">
      <alignment horizontal="center" vertical="center"/>
    </xf>
    <xf numFmtId="0" fontId="42" fillId="2" borderId="13" xfId="0" applyFont="1" applyFill="1" applyBorder="1" applyAlignment="1">
      <alignment horizontal="center" vertical="center"/>
    </xf>
    <xf numFmtId="0" fontId="43" fillId="2" borderId="0" xfId="0" applyFont="1" applyFill="1" applyAlignment="1">
      <alignment horizontal="left" vertical="top" wrapText="1"/>
    </xf>
    <xf numFmtId="0" fontId="43" fillId="2" borderId="13" xfId="0" applyFont="1" applyFill="1" applyBorder="1" applyAlignment="1">
      <alignment horizontal="left" vertical="top" wrapText="1"/>
    </xf>
    <xf numFmtId="0" fontId="44" fillId="6" borderId="18" xfId="0" applyFont="1" applyFill="1" applyBorder="1" applyAlignment="1">
      <alignment horizontal="center" vertical="center"/>
    </xf>
    <xf numFmtId="0" fontId="44" fillId="6" borderId="23" xfId="0" applyFont="1" applyFill="1" applyBorder="1" applyAlignment="1">
      <alignment horizontal="center" vertical="center"/>
    </xf>
    <xf numFmtId="0" fontId="44" fillId="6" borderId="19" xfId="0" applyFont="1" applyFill="1" applyBorder="1" applyAlignment="1">
      <alignment horizontal="center" vertical="center"/>
    </xf>
    <xf numFmtId="0" fontId="15" fillId="0" borderId="0" xfId="1" applyFont="1" applyAlignment="1" applyProtection="1">
      <alignment horizontal="center" vertical="top"/>
      <protection locked="0" hidden="1"/>
    </xf>
    <xf numFmtId="0" fontId="15" fillId="0" borderId="5" xfId="1" applyFont="1" applyBorder="1" applyAlignment="1" applyProtection="1">
      <alignment horizontal="center" vertical="top"/>
      <protection locked="0" hidden="1"/>
    </xf>
    <xf numFmtId="0" fontId="21" fillId="2" borderId="0" xfId="1" applyFill="1" applyAlignment="1" applyProtection="1">
      <alignment horizontal="left" vertical="top"/>
    </xf>
    <xf numFmtId="0" fontId="58" fillId="2" borderId="2" xfId="0" applyFont="1" applyFill="1" applyBorder="1" applyAlignment="1">
      <alignment horizontal="center" vertical="center" wrapText="1"/>
    </xf>
    <xf numFmtId="0" fontId="58" fillId="2" borderId="4"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55" fillId="2" borderId="2" xfId="0" applyFont="1" applyFill="1" applyBorder="1" applyAlignment="1">
      <alignment horizontal="center" vertical="center" wrapText="1"/>
    </xf>
    <xf numFmtId="0" fontId="55" fillId="2" borderId="4" xfId="0" applyFont="1" applyFill="1" applyBorder="1" applyAlignment="1">
      <alignment horizontal="center" vertical="center" wrapText="1"/>
    </xf>
    <xf numFmtId="0" fontId="54" fillId="2" borderId="1" xfId="0" applyFont="1" applyFill="1" applyBorder="1" applyAlignment="1">
      <alignment horizontal="center" vertical="center" wrapText="1"/>
    </xf>
    <xf numFmtId="0" fontId="0" fillId="2" borderId="27" xfId="0" applyFill="1" applyBorder="1" applyAlignment="1">
      <alignment horizontal="center"/>
    </xf>
    <xf numFmtId="0" fontId="53" fillId="2" borderId="1" xfId="0" applyFont="1" applyFill="1" applyBorder="1" applyAlignment="1">
      <alignment horizontal="center" vertical="center" wrapText="1"/>
    </xf>
    <xf numFmtId="0" fontId="60" fillId="2" borderId="24" xfId="1" applyFont="1" applyFill="1" applyBorder="1" applyAlignment="1" applyProtection="1">
      <alignment horizontal="center" vertical="center"/>
      <protection locked="0" hidden="1"/>
    </xf>
    <xf numFmtId="0" fontId="60" fillId="2" borderId="25" xfId="1" applyFont="1" applyFill="1" applyBorder="1" applyAlignment="1" applyProtection="1">
      <alignment horizontal="center" vertical="center"/>
      <protection locked="0" hidden="1"/>
    </xf>
    <xf numFmtId="0" fontId="60" fillId="2" borderId="26" xfId="1" applyFont="1" applyFill="1" applyBorder="1" applyAlignment="1" applyProtection="1">
      <alignment horizontal="center" vertical="center"/>
      <protection locked="0" hidden="1"/>
    </xf>
    <xf numFmtId="0" fontId="45" fillId="2" borderId="23" xfId="0" applyFont="1" applyFill="1" applyBorder="1" applyAlignment="1" applyProtection="1">
      <alignment horizontal="center" vertical="center" wrapText="1"/>
      <protection hidden="1"/>
    </xf>
    <xf numFmtId="0" fontId="46" fillId="5" borderId="0" xfId="0" applyFont="1" applyFill="1" applyAlignment="1">
      <alignment horizontal="center" vertical="center"/>
    </xf>
    <xf numFmtId="0" fontId="47" fillId="2" borderId="0" xfId="0" applyFont="1" applyFill="1" applyAlignment="1">
      <alignment horizontal="left" vertical="top" wrapText="1"/>
    </xf>
    <xf numFmtId="0" fontId="0" fillId="2" borderId="0" xfId="0" applyFill="1" applyAlignment="1">
      <alignment horizontal="center"/>
    </xf>
    <xf numFmtId="0" fontId="52" fillId="2" borderId="2" xfId="0" applyFont="1" applyFill="1" applyBorder="1" applyAlignment="1">
      <alignment horizontal="center" vertical="center" wrapText="1"/>
    </xf>
    <xf numFmtId="0" fontId="52" fillId="2" borderId="4" xfId="0" applyFont="1" applyFill="1" applyBorder="1" applyAlignment="1">
      <alignment horizontal="center" vertical="center" wrapText="1"/>
    </xf>
    <xf numFmtId="0" fontId="51" fillId="2" borderId="2" xfId="0" applyFont="1" applyFill="1" applyBorder="1" applyAlignment="1">
      <alignment horizontal="center" vertical="center" wrapText="1"/>
    </xf>
    <xf numFmtId="0" fontId="51" fillId="2" borderId="4" xfId="0" applyFont="1" applyFill="1" applyBorder="1" applyAlignment="1">
      <alignment horizontal="center" vertical="center" wrapText="1"/>
    </xf>
    <xf numFmtId="0" fontId="57" fillId="2" borderId="2" xfId="0" applyFont="1" applyFill="1" applyBorder="1" applyAlignment="1">
      <alignment horizontal="center" vertical="center" wrapText="1"/>
    </xf>
    <xf numFmtId="0" fontId="57" fillId="2" borderId="4" xfId="0" applyFont="1" applyFill="1" applyBorder="1" applyAlignment="1">
      <alignment horizontal="center" vertical="center" wrapText="1"/>
    </xf>
    <xf numFmtId="0" fontId="56" fillId="2" borderId="1" xfId="0" applyFont="1" applyFill="1" applyBorder="1" applyAlignment="1">
      <alignment horizontal="center" vertical="center" wrapText="1"/>
    </xf>
    <xf numFmtId="0" fontId="36" fillId="2" borderId="0" xfId="0" applyFont="1" applyFill="1" applyAlignment="1">
      <alignment horizontal="left" vertical="top" wrapText="1"/>
    </xf>
    <xf numFmtId="0" fontId="48" fillId="2" borderId="23" xfId="0" applyFont="1" applyFill="1" applyBorder="1" applyAlignment="1">
      <alignment horizontal="left" vertical="top" wrapText="1"/>
    </xf>
    <xf numFmtId="0" fontId="0" fillId="2" borderId="12" xfId="0" applyFill="1" applyBorder="1" applyAlignment="1">
      <alignment horizontal="left" vertical="top" wrapText="1"/>
    </xf>
    <xf numFmtId="0" fontId="30" fillId="2" borderId="0" xfId="0" applyFont="1" applyFill="1" applyAlignment="1">
      <alignment horizontal="left" vertical="top" wrapText="1"/>
    </xf>
    <xf numFmtId="0" fontId="0" fillId="2" borderId="14" xfId="0" applyFill="1" applyBorder="1" applyAlignment="1">
      <alignment horizontal="left"/>
    </xf>
    <xf numFmtId="0" fontId="0" fillId="2" borderId="15" xfId="0" applyFill="1" applyBorder="1" applyAlignment="1">
      <alignment horizontal="left"/>
    </xf>
    <xf numFmtId="0" fontId="0" fillId="2" borderId="16" xfId="0" applyFill="1" applyBorder="1" applyAlignment="1">
      <alignment horizontal="left"/>
    </xf>
    <xf numFmtId="0" fontId="48" fillId="2" borderId="0" xfId="0" applyFont="1" applyFill="1" applyAlignment="1">
      <alignment horizontal="left" vertical="top" wrapText="1"/>
    </xf>
    <xf numFmtId="0" fontId="67" fillId="8" borderId="24" xfId="1" applyFont="1" applyFill="1" applyBorder="1" applyAlignment="1" applyProtection="1">
      <alignment horizontal="center" vertical="center"/>
    </xf>
    <xf numFmtId="0" fontId="67" fillId="8" borderId="25" xfId="1" applyFont="1" applyFill="1" applyBorder="1" applyAlignment="1" applyProtection="1">
      <alignment horizontal="center" vertical="center"/>
    </xf>
    <xf numFmtId="0" fontId="67" fillId="8" borderId="26" xfId="1" applyFont="1" applyFill="1" applyBorder="1" applyAlignment="1" applyProtection="1">
      <alignment horizontal="center" vertical="center"/>
    </xf>
    <xf numFmtId="0" fontId="61" fillId="2" borderId="0" xfId="1" applyFont="1" applyFill="1" applyBorder="1" applyAlignment="1" applyProtection="1">
      <alignment horizontal="left" vertical="center" wrapText="1"/>
      <protection locked="0"/>
    </xf>
    <xf numFmtId="0" fontId="49" fillId="3" borderId="24" xfId="0" applyFont="1" applyFill="1" applyBorder="1" applyAlignment="1" applyProtection="1">
      <alignment horizontal="left" vertical="top" wrapText="1"/>
      <protection locked="0"/>
    </xf>
    <xf numFmtId="0" fontId="49" fillId="3" borderId="26" xfId="0" applyFont="1" applyFill="1" applyBorder="1" applyAlignment="1" applyProtection="1">
      <alignment horizontal="left" vertical="top" wrapText="1"/>
      <protection locked="0"/>
    </xf>
    <xf numFmtId="0" fontId="24" fillId="2" borderId="0" xfId="0" applyFont="1" applyFill="1" applyAlignment="1">
      <alignment horizontal="left" vertical="top" wrapText="1"/>
    </xf>
    <xf numFmtId="0" fontId="41" fillId="2" borderId="0" xfId="0" applyFont="1" applyFill="1" applyAlignment="1">
      <alignment horizontal="center" vertical="top"/>
    </xf>
    <xf numFmtId="0" fontId="60" fillId="2" borderId="0" xfId="1" applyFont="1" applyFill="1" applyAlignment="1" applyProtection="1">
      <alignment horizontal="center"/>
      <protection locked="0" hidden="1"/>
    </xf>
    <xf numFmtId="0" fontId="42" fillId="7" borderId="18" xfId="0" applyFont="1" applyFill="1" applyBorder="1" applyAlignment="1">
      <alignment horizontal="center" vertical="center"/>
    </xf>
    <xf numFmtId="0" fontId="42" fillId="7" borderId="23" xfId="0" applyFont="1" applyFill="1" applyBorder="1" applyAlignment="1">
      <alignment horizontal="center" vertical="center"/>
    </xf>
    <xf numFmtId="0" fontId="42" fillId="7" borderId="19" xfId="0" applyFont="1" applyFill="1" applyBorder="1" applyAlignment="1">
      <alignment horizontal="center" vertical="center"/>
    </xf>
    <xf numFmtId="0" fontId="59" fillId="2" borderId="0" xfId="1" applyFont="1" applyFill="1" applyBorder="1" applyAlignment="1" applyProtection="1">
      <alignment horizontal="center" vertical="top" wrapText="1"/>
      <protection locked="0"/>
    </xf>
    <xf numFmtId="9" fontId="26" fillId="3" borderId="28" xfId="2" applyFont="1" applyFill="1" applyBorder="1" applyAlignment="1">
      <alignment horizontal="center"/>
    </xf>
    <xf numFmtId="9" fontId="26" fillId="3" borderId="29" xfId="2" applyFont="1" applyFill="1" applyBorder="1" applyAlignment="1">
      <alignment horizontal="center"/>
    </xf>
    <xf numFmtId="0" fontId="0" fillId="0" borderId="30" xfId="0" applyBorder="1" applyAlignment="1">
      <alignment horizontal="center"/>
    </xf>
    <xf numFmtId="0" fontId="26" fillId="3" borderId="28" xfId="0" applyFont="1" applyFill="1" applyBorder="1" applyAlignment="1">
      <alignment horizontal="center"/>
    </xf>
    <xf numFmtId="0" fontId="26" fillId="3" borderId="29" xfId="0" applyFont="1" applyFill="1" applyBorder="1" applyAlignment="1">
      <alignment horizontal="center"/>
    </xf>
    <xf numFmtId="0" fontId="26" fillId="0" borderId="28" xfId="0" applyFont="1" applyBorder="1" applyAlignment="1">
      <alignment horizontal="center"/>
    </xf>
    <xf numFmtId="0" fontId="26" fillId="0" borderId="29" xfId="0" applyFont="1" applyBorder="1" applyAlignment="1">
      <alignment horizontal="center"/>
    </xf>
  </cellXfs>
  <cellStyles count="3">
    <cellStyle name="Hyperlink" xfId="1" builtinId="8"/>
    <cellStyle name="Procent" xfId="2" builtinId="5"/>
    <cellStyle name="Standaard" xfId="0" builtinId="0"/>
  </cellStyles>
  <dxfs count="8">
    <dxf>
      <font>
        <color rgb="FFFF0000"/>
      </font>
    </dxf>
    <dxf>
      <fill>
        <patternFill>
          <bgColor rgb="FF008000"/>
        </patternFill>
      </fill>
    </dxf>
    <dxf>
      <fill>
        <patternFill>
          <bgColor theme="6" tint="0.59996337778862885"/>
        </patternFill>
      </fill>
    </dxf>
    <dxf>
      <fill>
        <patternFill>
          <bgColor theme="0" tint="-0.14996795556505021"/>
        </patternFill>
      </fill>
    </dxf>
    <dxf>
      <fill>
        <patternFill>
          <bgColor theme="0" tint="-4.9989318521683403E-2"/>
        </patternFill>
      </fill>
    </dxf>
    <dxf>
      <font>
        <b/>
        <i val="0"/>
        <color rgb="FFFF0000"/>
      </font>
    </dxf>
    <dxf>
      <font>
        <b/>
        <i val="0"/>
        <u/>
        <color rgb="FFFF0000"/>
      </font>
      <fill>
        <patternFill patternType="none">
          <bgColor indexed="65"/>
        </patternFill>
      </fill>
    </dxf>
    <dxf>
      <font>
        <b val="0"/>
        <i/>
        <color rgb="FFFF0000"/>
      </font>
      <fill>
        <patternFill>
          <bgColor theme="0" tint="-4.9989318521683403E-2"/>
        </patternFill>
      </fill>
    </dxf>
  </dxfs>
  <tableStyles count="0" defaultTableStyle="TableStyleMedium9" defaultPivotStyle="PivotStyleLight16"/>
  <colors>
    <mruColors>
      <color rgb="FF8B1B54"/>
      <color rgb="FFF2A21E"/>
      <color rgb="FF006600"/>
      <color rgb="FFCA1978"/>
      <color rgb="FFC5CA2E"/>
      <color rgb="FF2E368E"/>
      <color rgb="FF008000"/>
      <color rgb="FF00B4BC"/>
      <color rgb="FFFFCC05"/>
      <color rgb="FFE727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71014492753624E-2"/>
          <c:y val="0.22128030606343699"/>
          <c:w val="0.85024154589371981"/>
          <c:h val="0.66290018832391762"/>
        </c:manualLayout>
      </c:layout>
      <c:pieChart>
        <c:varyColors val="1"/>
        <c:ser>
          <c:idx val="0"/>
          <c:order val="0"/>
          <c:tx>
            <c:strRef>
              <c:f>Verwerking!$C$1</c:f>
              <c:strCache>
                <c:ptCount val="1"/>
                <c:pt idx="0">
                  <c:v>2 - Rekenknap</c:v>
                </c:pt>
              </c:strCache>
            </c:strRef>
          </c:tx>
          <c:spPr>
            <a:solidFill>
              <a:schemeClr val="bg1">
                <a:lumMod val="95000"/>
              </a:schemeClr>
            </a:solidFill>
            <a:ln w="6350">
              <a:solidFill>
                <a:schemeClr val="bg1">
                  <a:lumMod val="50000"/>
                </a:schemeClr>
              </a:solidFill>
            </a:ln>
          </c:spPr>
          <c:dPt>
            <c:idx val="0"/>
            <c:bubble3D val="0"/>
            <c:explosion val="21"/>
            <c:spPr>
              <a:solidFill>
                <a:srgbClr val="E72725"/>
              </a:solidFill>
              <a:ln w="6350">
                <a:solidFill>
                  <a:schemeClr val="bg1">
                    <a:lumMod val="50000"/>
                  </a:schemeClr>
                </a:solidFill>
              </a:ln>
            </c:spPr>
            <c:extLst>
              <c:ext xmlns:c16="http://schemas.microsoft.com/office/drawing/2014/chart" uri="{C3380CC4-5D6E-409C-BE32-E72D297353CC}">
                <c16:uniqueId val="{00000001-7ED2-474E-ABC6-C6D4C12CBC72}"/>
              </c:ext>
            </c:extLst>
          </c:dPt>
          <c:dPt>
            <c:idx val="1"/>
            <c:bubble3D val="0"/>
            <c:extLst>
              <c:ext xmlns:c16="http://schemas.microsoft.com/office/drawing/2014/chart" uri="{C3380CC4-5D6E-409C-BE32-E72D297353CC}">
                <c16:uniqueId val="{00000002-7ED2-474E-ABC6-C6D4C12CBC72}"/>
              </c:ext>
            </c:extLst>
          </c:dPt>
          <c:cat>
            <c:strLit>
              <c:ptCount val="1"/>
              <c:pt idx="0">
                <c:v>% Rekenknap</c:v>
              </c:pt>
            </c:strLit>
          </c:cat>
          <c:val>
            <c:numRef>
              <c:f>Verwerking!$C$11:$C$12</c:f>
              <c:numCache>
                <c:formatCode>0%</c:formatCode>
                <c:ptCount val="2"/>
                <c:pt idx="0">
                  <c:v>0</c:v>
                </c:pt>
                <c:pt idx="1">
                  <c:v>1</c:v>
                </c:pt>
              </c:numCache>
            </c:numRef>
          </c:val>
          <c:extLst>
            <c:ext xmlns:c16="http://schemas.microsoft.com/office/drawing/2014/chart" uri="{C3380CC4-5D6E-409C-BE32-E72D297353CC}">
              <c16:uniqueId val="{00000003-7ED2-474E-ABC6-C6D4C12CBC72}"/>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1"/>
        <c:delete val="1"/>
      </c:legendEntry>
      <c:layout>
        <c:manualLayout>
          <c:xMode val="edge"/>
          <c:yMode val="edge"/>
          <c:x val="5.3846507780155553E-2"/>
          <c:y val="4.9645991803009028E-2"/>
          <c:w val="0.97692949829710796"/>
          <c:h val="0.17021482903888807"/>
        </c:manualLayout>
      </c:layout>
      <c:overlay val="0"/>
      <c:txPr>
        <a:bodyPr/>
        <a:lstStyle/>
        <a:p>
          <a:pPr rtl="0">
            <a:defRPr sz="900"/>
          </a:pPr>
          <a:endParaRPr lang="nl-NL"/>
        </a:p>
      </c:txPr>
    </c:legend>
    <c:plotVisOnly val="1"/>
    <c:dispBlanksAs val="zero"/>
    <c:showDLblsOverMax val="0"/>
  </c:chart>
  <c:spPr>
    <a:noFill/>
    <a:ln>
      <a:noFill/>
    </a:ln>
  </c:spPr>
  <c:printSettings>
    <c:headerFooter/>
    <c:pageMargins b="0.75000000000000111" l="0.70000000000000062" r="0.70000000000000062" t="0.750000000000001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71014492753624E-2"/>
          <c:y val="0.22128030606343699"/>
          <c:w val="0.85024154589371981"/>
          <c:h val="0.66290018832391762"/>
        </c:manualLayout>
      </c:layout>
      <c:pieChart>
        <c:varyColors val="1"/>
        <c:ser>
          <c:idx val="0"/>
          <c:order val="0"/>
          <c:tx>
            <c:strRef>
              <c:f>Verwerking!$C$1</c:f>
              <c:strCache>
                <c:ptCount val="1"/>
                <c:pt idx="0">
                  <c:v>2 - Rekenknap</c:v>
                </c:pt>
              </c:strCache>
            </c:strRef>
          </c:tx>
          <c:spPr>
            <a:solidFill>
              <a:schemeClr val="bg1">
                <a:lumMod val="95000"/>
              </a:schemeClr>
            </a:solidFill>
            <a:ln w="6350">
              <a:solidFill>
                <a:srgbClr val="7030A0"/>
              </a:solidFill>
            </a:ln>
          </c:spPr>
          <c:dPt>
            <c:idx val="0"/>
            <c:bubble3D val="0"/>
            <c:explosion val="21"/>
            <c:spPr>
              <a:solidFill>
                <a:srgbClr val="7030A0"/>
              </a:solidFill>
              <a:ln w="6350">
                <a:solidFill>
                  <a:srgbClr val="7030A0"/>
                </a:solidFill>
              </a:ln>
            </c:spPr>
            <c:extLst>
              <c:ext xmlns:c16="http://schemas.microsoft.com/office/drawing/2014/chart" uri="{C3380CC4-5D6E-409C-BE32-E72D297353CC}">
                <c16:uniqueId val="{00000001-AA8B-4042-ABAB-C1054696121C}"/>
              </c:ext>
            </c:extLst>
          </c:dPt>
          <c:dPt>
            <c:idx val="1"/>
            <c:bubble3D val="0"/>
            <c:extLst>
              <c:ext xmlns:c16="http://schemas.microsoft.com/office/drawing/2014/chart" uri="{C3380CC4-5D6E-409C-BE32-E72D297353CC}">
                <c16:uniqueId val="{00000002-AA8B-4042-ABAB-C1054696121C}"/>
              </c:ext>
            </c:extLst>
          </c:dPt>
          <c:cat>
            <c:strLit>
              <c:ptCount val="1"/>
              <c:pt idx="0">
                <c:v>% Rekenknap</c:v>
              </c:pt>
            </c:strLit>
          </c:cat>
          <c:val>
            <c:numRef>
              <c:f>Verwerking!$C$11:$C$12</c:f>
              <c:numCache>
                <c:formatCode>0%</c:formatCode>
                <c:ptCount val="2"/>
                <c:pt idx="0">
                  <c:v>0</c:v>
                </c:pt>
                <c:pt idx="1">
                  <c:v>1</c:v>
                </c:pt>
              </c:numCache>
            </c:numRef>
          </c:val>
          <c:extLst>
            <c:ext xmlns:c16="http://schemas.microsoft.com/office/drawing/2014/chart" uri="{C3380CC4-5D6E-409C-BE32-E72D297353CC}">
              <c16:uniqueId val="{00000003-AA8B-4042-ABAB-C1054696121C}"/>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1"/>
        <c:delete val="1"/>
      </c:legendEntry>
      <c:overlay val="0"/>
      <c:txPr>
        <a:bodyPr/>
        <a:lstStyle/>
        <a:p>
          <a:pPr rtl="0">
            <a:defRPr sz="900"/>
          </a:pPr>
          <a:endParaRPr lang="nl-NL"/>
        </a:p>
      </c:txPr>
    </c:legend>
    <c:plotVisOnly val="1"/>
    <c:dispBlanksAs val="zero"/>
    <c:showDLblsOverMax val="0"/>
  </c:chart>
  <c:spPr>
    <a:noFill/>
    <a:ln>
      <a:noFill/>
    </a:ln>
  </c:spPr>
  <c:printSettings>
    <c:headerFooter/>
    <c:pageMargins b="0.75000000000000111" l="0.70000000000000062" r="0.70000000000000062" t="0.750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71014492753624E-2"/>
          <c:y val="0.22128030606343699"/>
          <c:w val="0.85024154589371981"/>
          <c:h val="0.66290018832391762"/>
        </c:manualLayout>
      </c:layout>
      <c:pieChart>
        <c:varyColors val="1"/>
        <c:ser>
          <c:idx val="0"/>
          <c:order val="0"/>
          <c:tx>
            <c:strRef>
              <c:f>Verwerking!$E$1</c:f>
              <c:strCache>
                <c:ptCount val="1"/>
                <c:pt idx="0">
                  <c:v>3 - Beweegknap</c:v>
                </c:pt>
              </c:strCache>
            </c:strRef>
          </c:tx>
          <c:spPr>
            <a:solidFill>
              <a:schemeClr val="bg1">
                <a:lumMod val="95000"/>
              </a:schemeClr>
            </a:solidFill>
            <a:ln w="6350">
              <a:solidFill>
                <a:srgbClr val="7030A0"/>
              </a:solidFill>
            </a:ln>
          </c:spPr>
          <c:dPt>
            <c:idx val="0"/>
            <c:bubble3D val="0"/>
            <c:explosion val="21"/>
            <c:spPr>
              <a:solidFill>
                <a:srgbClr val="7030A0"/>
              </a:solidFill>
              <a:ln w="6350">
                <a:solidFill>
                  <a:srgbClr val="7030A0"/>
                </a:solidFill>
              </a:ln>
            </c:spPr>
            <c:extLst>
              <c:ext xmlns:c16="http://schemas.microsoft.com/office/drawing/2014/chart" uri="{C3380CC4-5D6E-409C-BE32-E72D297353CC}">
                <c16:uniqueId val="{00000001-8966-4800-A975-EF2EA3C106C5}"/>
              </c:ext>
            </c:extLst>
          </c:dPt>
          <c:dPt>
            <c:idx val="1"/>
            <c:bubble3D val="0"/>
            <c:extLst>
              <c:ext xmlns:c16="http://schemas.microsoft.com/office/drawing/2014/chart" uri="{C3380CC4-5D6E-409C-BE32-E72D297353CC}">
                <c16:uniqueId val="{00000002-8966-4800-A975-EF2EA3C106C5}"/>
              </c:ext>
            </c:extLst>
          </c:dPt>
          <c:cat>
            <c:strLit>
              <c:ptCount val="1"/>
              <c:pt idx="0">
                <c:v>% Beweegknap</c:v>
              </c:pt>
            </c:strLit>
          </c:cat>
          <c:val>
            <c:numRef>
              <c:f>(Verwerking!$E$11,Verwerking!$E$12)</c:f>
              <c:numCache>
                <c:formatCode>0%</c:formatCode>
                <c:ptCount val="2"/>
                <c:pt idx="0">
                  <c:v>0</c:v>
                </c:pt>
                <c:pt idx="1">
                  <c:v>1</c:v>
                </c:pt>
              </c:numCache>
            </c:numRef>
          </c:val>
          <c:extLst>
            <c:ext xmlns:c16="http://schemas.microsoft.com/office/drawing/2014/chart" uri="{C3380CC4-5D6E-409C-BE32-E72D297353CC}">
              <c16:uniqueId val="{00000003-8966-4800-A975-EF2EA3C106C5}"/>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1"/>
        <c:delete val="1"/>
      </c:legendEntry>
      <c:layout>
        <c:manualLayout>
          <c:xMode val="edge"/>
          <c:yMode val="edge"/>
          <c:x val="5.737739364310028E-2"/>
          <c:y val="5.8823529411764705E-2"/>
          <c:w val="0.96721892141226185"/>
          <c:h val="0.1764705882352941"/>
        </c:manualLayout>
      </c:layout>
      <c:overlay val="0"/>
      <c:txPr>
        <a:bodyPr/>
        <a:lstStyle/>
        <a:p>
          <a:pPr rtl="0">
            <a:defRPr sz="900"/>
          </a:pPr>
          <a:endParaRPr lang="nl-NL"/>
        </a:p>
      </c:txPr>
    </c:legend>
    <c:plotVisOnly val="1"/>
    <c:dispBlanksAs val="zero"/>
    <c:showDLblsOverMax val="0"/>
  </c:chart>
  <c:spPr>
    <a:noFill/>
    <a:ln>
      <a:noFill/>
    </a:ln>
  </c:spPr>
  <c:printSettings>
    <c:headerFooter/>
    <c:pageMargins b="0.75000000000000111" l="0.70000000000000062" r="0.70000000000000062" t="0.75000000000000111"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971014492753624E-2"/>
          <c:y val="0.22128030606343699"/>
          <c:w val="0.85024154589371981"/>
          <c:h val="0.66290018832391762"/>
        </c:manualLayout>
      </c:layout>
      <c:pieChart>
        <c:varyColors val="1"/>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6.4220902703271743E-2"/>
          <c:y val="5.0000523163956097E-2"/>
          <c:w val="0.94496471120528414"/>
          <c:h val="0.17143036513356374"/>
        </c:manualLayout>
      </c:layout>
      <c:overlay val="0"/>
      <c:txPr>
        <a:bodyPr/>
        <a:lstStyle/>
        <a:p>
          <a:pPr rtl="0">
            <a:defRPr sz="900"/>
          </a:pPr>
          <a:endParaRPr lang="nl-NL"/>
        </a:p>
      </c:txPr>
    </c:legend>
    <c:plotVisOnly val="1"/>
    <c:dispBlanksAs val="zero"/>
    <c:showDLblsOverMax val="0"/>
  </c:chart>
  <c:spPr>
    <a:noFill/>
    <a:ln>
      <a:noFill/>
    </a:ln>
  </c:spPr>
  <c:printSettings>
    <c:headerFooter/>
    <c:pageMargins b="0.75000000000000089" l="0.70000000000000062" r="0.70000000000000062" t="0.7500000000000008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971014492753624E-2"/>
          <c:y val="0.22128030606343699"/>
          <c:w val="0.85024154589371981"/>
          <c:h val="0.66290018832391762"/>
        </c:manualLayout>
      </c:layout>
      <c:pieChart>
        <c:varyColors val="1"/>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6.4815400891573449E-2"/>
          <c:y val="5.0000523163956097E-2"/>
          <c:w val="0.95371232740458067"/>
          <c:h val="0.17143036513356374"/>
        </c:manualLayout>
      </c:layout>
      <c:overlay val="0"/>
      <c:txPr>
        <a:bodyPr/>
        <a:lstStyle/>
        <a:p>
          <a:pPr rtl="0">
            <a:defRPr sz="900"/>
          </a:pPr>
          <a:endParaRPr lang="nl-NL"/>
        </a:p>
      </c:txPr>
    </c:legend>
    <c:plotVisOnly val="1"/>
    <c:dispBlanksAs val="zero"/>
    <c:showDLblsOverMax val="0"/>
  </c:chart>
  <c:spPr>
    <a:noFill/>
    <a:ln>
      <a:noFill/>
    </a:ln>
  </c:spPr>
  <c:printSettings>
    <c:headerFooter/>
    <c:pageMargins b="0.75000000000000089" l="0.70000000000000062" r="0.70000000000000062" t="0.75000000000000089"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71014492753624E-2"/>
          <c:y val="0.22128030606343699"/>
          <c:w val="0.85024154589371981"/>
          <c:h val="0.66290018832391762"/>
        </c:manualLayout>
      </c:layout>
      <c:pieChart>
        <c:varyColors val="1"/>
        <c:ser>
          <c:idx val="0"/>
          <c:order val="0"/>
          <c:tx>
            <c:strRef>
              <c:f>Verwerking!$G$1</c:f>
              <c:strCache>
                <c:ptCount val="1"/>
                <c:pt idx="0">
                  <c:v>4 - Mensknap</c:v>
                </c:pt>
              </c:strCache>
            </c:strRef>
          </c:tx>
          <c:spPr>
            <a:solidFill>
              <a:schemeClr val="bg1">
                <a:lumMod val="95000"/>
              </a:schemeClr>
            </a:solidFill>
            <a:ln w="6350">
              <a:solidFill>
                <a:srgbClr val="7030A0"/>
              </a:solidFill>
            </a:ln>
          </c:spPr>
          <c:dPt>
            <c:idx val="0"/>
            <c:bubble3D val="0"/>
            <c:explosion val="21"/>
            <c:spPr>
              <a:solidFill>
                <a:srgbClr val="7030A0"/>
              </a:solidFill>
              <a:ln w="6350">
                <a:solidFill>
                  <a:srgbClr val="7030A0"/>
                </a:solidFill>
              </a:ln>
            </c:spPr>
            <c:extLst>
              <c:ext xmlns:c16="http://schemas.microsoft.com/office/drawing/2014/chart" uri="{C3380CC4-5D6E-409C-BE32-E72D297353CC}">
                <c16:uniqueId val="{00000001-E737-4681-B3EC-827E786D4259}"/>
              </c:ext>
            </c:extLst>
          </c:dPt>
          <c:dPt>
            <c:idx val="1"/>
            <c:bubble3D val="0"/>
            <c:extLst>
              <c:ext xmlns:c16="http://schemas.microsoft.com/office/drawing/2014/chart" uri="{C3380CC4-5D6E-409C-BE32-E72D297353CC}">
                <c16:uniqueId val="{00000002-E737-4681-B3EC-827E786D4259}"/>
              </c:ext>
            </c:extLst>
          </c:dPt>
          <c:cat>
            <c:strLit>
              <c:ptCount val="1"/>
              <c:pt idx="0">
                <c:v>% Mensknap</c:v>
              </c:pt>
            </c:strLit>
          </c:cat>
          <c:val>
            <c:numRef>
              <c:f>(Verwerking!$G$11,Verwerking!$G$12)</c:f>
              <c:numCache>
                <c:formatCode>0%</c:formatCode>
                <c:ptCount val="2"/>
                <c:pt idx="0">
                  <c:v>0</c:v>
                </c:pt>
                <c:pt idx="1">
                  <c:v>1</c:v>
                </c:pt>
              </c:numCache>
            </c:numRef>
          </c:val>
          <c:extLst>
            <c:ext xmlns:c16="http://schemas.microsoft.com/office/drawing/2014/chart" uri="{C3380CC4-5D6E-409C-BE32-E72D297353CC}">
              <c16:uniqueId val="{00000003-E737-4681-B3EC-827E786D4259}"/>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1"/>
        <c:delete val="1"/>
      </c:legendEntry>
      <c:layout>
        <c:manualLayout>
          <c:xMode val="edge"/>
          <c:yMode val="edge"/>
          <c:x val="5.737739364310028E-2"/>
          <c:y val="5.8823529411764705E-2"/>
          <c:w val="0.96721892141226185"/>
          <c:h val="0.1764705882352941"/>
        </c:manualLayout>
      </c:layout>
      <c:overlay val="0"/>
      <c:txPr>
        <a:bodyPr/>
        <a:lstStyle/>
        <a:p>
          <a:pPr rtl="0">
            <a:defRPr sz="900"/>
          </a:pPr>
          <a:endParaRPr lang="nl-NL"/>
        </a:p>
      </c:txPr>
    </c:legend>
    <c:plotVisOnly val="1"/>
    <c:dispBlanksAs val="zero"/>
    <c:showDLblsOverMax val="0"/>
  </c:chart>
  <c:spPr>
    <a:noFill/>
    <a:ln>
      <a:noFill/>
    </a:ln>
  </c:spPr>
  <c:printSettings>
    <c:headerFooter/>
    <c:pageMargins b="0.75000000000000111" l="0.70000000000000062" r="0.70000000000000062" t="0.75000000000000111"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971014492753624E-2"/>
          <c:y val="0.22128030606343699"/>
          <c:w val="0.85024154589371981"/>
          <c:h val="0.66290018832391762"/>
        </c:manualLayout>
      </c:layout>
      <c:pieChart>
        <c:varyColors val="1"/>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5.737739364310028E-2"/>
          <c:y val="5.8823529411764705E-2"/>
          <c:w val="0.96721892141226185"/>
          <c:h val="0.1764705882352941"/>
        </c:manualLayout>
      </c:layout>
      <c:overlay val="0"/>
      <c:txPr>
        <a:bodyPr/>
        <a:lstStyle/>
        <a:p>
          <a:pPr rtl="0">
            <a:defRPr sz="900"/>
          </a:pPr>
          <a:endParaRPr lang="nl-NL"/>
        </a:p>
      </c:txPr>
    </c:legend>
    <c:plotVisOnly val="1"/>
    <c:dispBlanksAs val="zero"/>
    <c:showDLblsOverMax val="0"/>
  </c:chart>
  <c:spPr>
    <a:noFill/>
    <a:ln>
      <a:noFill/>
    </a:ln>
  </c:spPr>
  <c:printSettings>
    <c:headerFooter/>
    <c:pageMargins b="0.75000000000000111" l="0.70000000000000062" r="0.70000000000000062" t="0.75000000000000111"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71014492753624E-2"/>
          <c:y val="0.22128030606343699"/>
          <c:w val="0.85024154589371981"/>
          <c:h val="0.66290018832391762"/>
        </c:manualLayout>
      </c:layout>
      <c:pieChart>
        <c:varyColors val="1"/>
        <c:ser>
          <c:idx val="0"/>
          <c:order val="0"/>
          <c:tx>
            <c:strRef>
              <c:f>Verwerking!$I$1</c:f>
              <c:strCache>
                <c:ptCount val="1"/>
                <c:pt idx="0">
                  <c:v>5 - Zelfknap</c:v>
                </c:pt>
              </c:strCache>
            </c:strRef>
          </c:tx>
          <c:spPr>
            <a:solidFill>
              <a:schemeClr val="bg1">
                <a:lumMod val="95000"/>
              </a:schemeClr>
            </a:solidFill>
            <a:ln w="6350">
              <a:solidFill>
                <a:srgbClr val="7030A0"/>
              </a:solidFill>
            </a:ln>
          </c:spPr>
          <c:dPt>
            <c:idx val="0"/>
            <c:bubble3D val="0"/>
            <c:explosion val="21"/>
            <c:spPr>
              <a:solidFill>
                <a:srgbClr val="7030A0"/>
              </a:solidFill>
              <a:ln w="6350">
                <a:solidFill>
                  <a:srgbClr val="7030A0"/>
                </a:solidFill>
              </a:ln>
            </c:spPr>
            <c:extLst>
              <c:ext xmlns:c16="http://schemas.microsoft.com/office/drawing/2014/chart" uri="{C3380CC4-5D6E-409C-BE32-E72D297353CC}">
                <c16:uniqueId val="{00000001-3FD4-4C16-9F41-56E4AE941F8F}"/>
              </c:ext>
            </c:extLst>
          </c:dPt>
          <c:dPt>
            <c:idx val="1"/>
            <c:bubble3D val="0"/>
            <c:extLst>
              <c:ext xmlns:c16="http://schemas.microsoft.com/office/drawing/2014/chart" uri="{C3380CC4-5D6E-409C-BE32-E72D297353CC}">
                <c16:uniqueId val="{00000002-3FD4-4C16-9F41-56E4AE941F8F}"/>
              </c:ext>
            </c:extLst>
          </c:dPt>
          <c:cat>
            <c:strLit>
              <c:ptCount val="1"/>
              <c:pt idx="0">
                <c:v>% Zelfknap</c:v>
              </c:pt>
            </c:strLit>
          </c:cat>
          <c:val>
            <c:numRef>
              <c:f>(Verwerking!$I$11,Verwerking!$I$12)</c:f>
              <c:numCache>
                <c:formatCode>0%</c:formatCode>
                <c:ptCount val="2"/>
                <c:pt idx="0">
                  <c:v>0</c:v>
                </c:pt>
                <c:pt idx="1">
                  <c:v>1</c:v>
                </c:pt>
              </c:numCache>
            </c:numRef>
          </c:val>
          <c:extLst>
            <c:ext xmlns:c16="http://schemas.microsoft.com/office/drawing/2014/chart" uri="{C3380CC4-5D6E-409C-BE32-E72D297353CC}">
              <c16:uniqueId val="{00000003-3FD4-4C16-9F41-56E4AE941F8F}"/>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1"/>
        <c:delete val="1"/>
      </c:legendEntry>
      <c:layout>
        <c:manualLayout>
          <c:xMode val="edge"/>
          <c:yMode val="edge"/>
          <c:x val="5.737739364310028E-2"/>
          <c:y val="5.8823529411764705E-2"/>
          <c:w val="0.96721892141226185"/>
          <c:h val="0.1764705882352941"/>
        </c:manualLayout>
      </c:layout>
      <c:overlay val="0"/>
      <c:txPr>
        <a:bodyPr/>
        <a:lstStyle/>
        <a:p>
          <a:pPr rtl="0">
            <a:defRPr sz="900"/>
          </a:pPr>
          <a:endParaRPr lang="nl-NL"/>
        </a:p>
      </c:txPr>
    </c:legend>
    <c:plotVisOnly val="1"/>
    <c:dispBlanksAs val="zero"/>
    <c:showDLblsOverMax val="0"/>
  </c:chart>
  <c:spPr>
    <a:noFill/>
    <a:ln>
      <a:noFill/>
    </a:ln>
  </c:spPr>
  <c:printSettings>
    <c:headerFooter/>
    <c:pageMargins b="0.75000000000000111" l="0.70000000000000062" r="0.70000000000000062" t="0.75000000000000111"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71014492753624E-2"/>
          <c:y val="0.22128030606343699"/>
          <c:w val="0.85024154589371981"/>
          <c:h val="0.66290018832391762"/>
        </c:manualLayout>
      </c:layout>
      <c:pieChart>
        <c:varyColors val="1"/>
        <c:ser>
          <c:idx val="0"/>
          <c:order val="0"/>
          <c:tx>
            <c:strRef>
              <c:f>Verwerking!$K$1</c:f>
              <c:strCache>
                <c:ptCount val="1"/>
                <c:pt idx="0">
                  <c:v>6 - Muziekknap</c:v>
                </c:pt>
              </c:strCache>
            </c:strRef>
          </c:tx>
          <c:spPr>
            <a:solidFill>
              <a:schemeClr val="bg1">
                <a:lumMod val="95000"/>
              </a:schemeClr>
            </a:solidFill>
            <a:ln w="6350">
              <a:solidFill>
                <a:srgbClr val="7030A0"/>
              </a:solidFill>
            </a:ln>
          </c:spPr>
          <c:dPt>
            <c:idx val="0"/>
            <c:bubble3D val="0"/>
            <c:explosion val="21"/>
            <c:spPr>
              <a:solidFill>
                <a:srgbClr val="7030A0"/>
              </a:solidFill>
              <a:ln w="6350">
                <a:solidFill>
                  <a:srgbClr val="7030A0"/>
                </a:solidFill>
              </a:ln>
            </c:spPr>
            <c:extLst>
              <c:ext xmlns:c16="http://schemas.microsoft.com/office/drawing/2014/chart" uri="{C3380CC4-5D6E-409C-BE32-E72D297353CC}">
                <c16:uniqueId val="{00000001-9FE7-4257-8AFE-B9F052050792}"/>
              </c:ext>
            </c:extLst>
          </c:dPt>
          <c:dPt>
            <c:idx val="1"/>
            <c:bubble3D val="0"/>
            <c:extLst>
              <c:ext xmlns:c16="http://schemas.microsoft.com/office/drawing/2014/chart" uri="{C3380CC4-5D6E-409C-BE32-E72D297353CC}">
                <c16:uniqueId val="{00000002-9FE7-4257-8AFE-B9F052050792}"/>
              </c:ext>
            </c:extLst>
          </c:dPt>
          <c:cat>
            <c:strLit>
              <c:ptCount val="1"/>
              <c:pt idx="0">
                <c:v>% Muziekknap</c:v>
              </c:pt>
            </c:strLit>
          </c:cat>
          <c:val>
            <c:numRef>
              <c:f>(Verwerking!$K$11,Verwerking!$K$12)</c:f>
              <c:numCache>
                <c:formatCode>0%</c:formatCode>
                <c:ptCount val="2"/>
                <c:pt idx="0">
                  <c:v>0</c:v>
                </c:pt>
                <c:pt idx="1">
                  <c:v>1</c:v>
                </c:pt>
              </c:numCache>
            </c:numRef>
          </c:val>
          <c:extLst>
            <c:ext xmlns:c16="http://schemas.microsoft.com/office/drawing/2014/chart" uri="{C3380CC4-5D6E-409C-BE32-E72D297353CC}">
              <c16:uniqueId val="{00000003-9FE7-4257-8AFE-B9F052050792}"/>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1"/>
        <c:delete val="1"/>
      </c:legendEntry>
      <c:layout>
        <c:manualLayout>
          <c:xMode val="edge"/>
          <c:yMode val="edge"/>
          <c:x val="5.737739364310028E-2"/>
          <c:y val="5.8823529411764705E-2"/>
          <c:w val="0.96721892141226185"/>
          <c:h val="0.1764705882352941"/>
        </c:manualLayout>
      </c:layout>
      <c:overlay val="0"/>
      <c:txPr>
        <a:bodyPr/>
        <a:lstStyle/>
        <a:p>
          <a:pPr rtl="0">
            <a:defRPr sz="900"/>
          </a:pPr>
          <a:endParaRPr lang="nl-NL"/>
        </a:p>
      </c:txPr>
    </c:legend>
    <c:plotVisOnly val="1"/>
    <c:dispBlanksAs val="zero"/>
    <c:showDLblsOverMax val="0"/>
  </c:chart>
  <c:spPr>
    <a:noFill/>
    <a:ln>
      <a:noFill/>
    </a:ln>
  </c:spPr>
  <c:printSettings>
    <c:headerFooter/>
    <c:pageMargins b="0.75000000000000111" l="0.70000000000000062" r="0.70000000000000062" t="0.75000000000000111"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71014492753624E-2"/>
          <c:y val="0.22128030606343699"/>
          <c:w val="0.85024154589371981"/>
          <c:h val="0.66290018832391762"/>
        </c:manualLayout>
      </c:layout>
      <c:pieChart>
        <c:varyColors val="1"/>
        <c:ser>
          <c:idx val="0"/>
          <c:order val="0"/>
          <c:tx>
            <c:strRef>
              <c:f>Verwerking!$M$1</c:f>
              <c:strCache>
                <c:ptCount val="1"/>
                <c:pt idx="0">
                  <c:v>7 - Natuurknap</c:v>
                </c:pt>
              </c:strCache>
            </c:strRef>
          </c:tx>
          <c:spPr>
            <a:solidFill>
              <a:schemeClr val="bg1">
                <a:lumMod val="95000"/>
              </a:schemeClr>
            </a:solidFill>
            <a:ln w="6350">
              <a:solidFill>
                <a:srgbClr val="7030A0"/>
              </a:solidFill>
            </a:ln>
          </c:spPr>
          <c:dPt>
            <c:idx val="0"/>
            <c:bubble3D val="0"/>
            <c:explosion val="21"/>
            <c:spPr>
              <a:solidFill>
                <a:srgbClr val="7030A0"/>
              </a:solidFill>
              <a:ln w="6350">
                <a:solidFill>
                  <a:srgbClr val="7030A0"/>
                </a:solidFill>
              </a:ln>
            </c:spPr>
            <c:extLst>
              <c:ext xmlns:c16="http://schemas.microsoft.com/office/drawing/2014/chart" uri="{C3380CC4-5D6E-409C-BE32-E72D297353CC}">
                <c16:uniqueId val="{00000001-994B-424B-AEF6-17F1465C9289}"/>
              </c:ext>
            </c:extLst>
          </c:dPt>
          <c:dPt>
            <c:idx val="1"/>
            <c:bubble3D val="0"/>
            <c:extLst>
              <c:ext xmlns:c16="http://schemas.microsoft.com/office/drawing/2014/chart" uri="{C3380CC4-5D6E-409C-BE32-E72D297353CC}">
                <c16:uniqueId val="{00000002-994B-424B-AEF6-17F1465C9289}"/>
              </c:ext>
            </c:extLst>
          </c:dPt>
          <c:cat>
            <c:strLit>
              <c:ptCount val="1"/>
              <c:pt idx="0">
                <c:v>% Natuurknap</c:v>
              </c:pt>
            </c:strLit>
          </c:cat>
          <c:val>
            <c:numRef>
              <c:f>(Verwerking!$M$11,Verwerking!$M$12)</c:f>
              <c:numCache>
                <c:formatCode>0%</c:formatCode>
                <c:ptCount val="2"/>
                <c:pt idx="0">
                  <c:v>0</c:v>
                </c:pt>
                <c:pt idx="1">
                  <c:v>1</c:v>
                </c:pt>
              </c:numCache>
            </c:numRef>
          </c:val>
          <c:extLst>
            <c:ext xmlns:c16="http://schemas.microsoft.com/office/drawing/2014/chart" uri="{C3380CC4-5D6E-409C-BE32-E72D297353CC}">
              <c16:uniqueId val="{00000003-994B-424B-AEF6-17F1465C9289}"/>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1"/>
        <c:delete val="1"/>
      </c:legendEntry>
      <c:layout>
        <c:manualLayout>
          <c:xMode val="edge"/>
          <c:yMode val="edge"/>
          <c:x val="5.737739364310028E-2"/>
          <c:y val="5.8823529411764705E-2"/>
          <c:w val="0.96721892141226185"/>
          <c:h val="0.1764705882352941"/>
        </c:manualLayout>
      </c:layout>
      <c:overlay val="0"/>
      <c:txPr>
        <a:bodyPr/>
        <a:lstStyle/>
        <a:p>
          <a:pPr rtl="0">
            <a:defRPr sz="900"/>
          </a:pPr>
          <a:endParaRPr lang="nl-NL"/>
        </a:p>
      </c:txPr>
    </c:legend>
    <c:plotVisOnly val="1"/>
    <c:dispBlanksAs val="zero"/>
    <c:showDLblsOverMax val="0"/>
  </c:chart>
  <c:spPr>
    <a:noFill/>
    <a:ln>
      <a:noFill/>
    </a:ln>
  </c:spPr>
  <c:printSettings>
    <c:headerFooter/>
    <c:pageMargins b="0.75000000000000111" l="0.70000000000000062" r="0.70000000000000062" t="0.75000000000000111"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71014492753624E-2"/>
          <c:y val="0.22128030606343699"/>
          <c:w val="0.85024154589371981"/>
          <c:h val="0.66290018832391762"/>
        </c:manualLayout>
      </c:layout>
      <c:pieChart>
        <c:varyColors val="1"/>
        <c:ser>
          <c:idx val="0"/>
          <c:order val="0"/>
          <c:tx>
            <c:strRef>
              <c:f>Verwerking!$O$1</c:f>
              <c:strCache>
                <c:ptCount val="1"/>
                <c:pt idx="0">
                  <c:v>8 - Beeldknap</c:v>
                </c:pt>
              </c:strCache>
            </c:strRef>
          </c:tx>
          <c:spPr>
            <a:solidFill>
              <a:schemeClr val="bg1">
                <a:lumMod val="95000"/>
              </a:schemeClr>
            </a:solidFill>
            <a:ln w="6350">
              <a:solidFill>
                <a:srgbClr val="7030A0"/>
              </a:solidFill>
            </a:ln>
          </c:spPr>
          <c:dPt>
            <c:idx val="0"/>
            <c:bubble3D val="0"/>
            <c:explosion val="21"/>
            <c:spPr>
              <a:solidFill>
                <a:srgbClr val="7030A0"/>
              </a:solidFill>
              <a:ln w="6350">
                <a:solidFill>
                  <a:srgbClr val="7030A0"/>
                </a:solidFill>
              </a:ln>
            </c:spPr>
            <c:extLst>
              <c:ext xmlns:c16="http://schemas.microsoft.com/office/drawing/2014/chart" uri="{C3380CC4-5D6E-409C-BE32-E72D297353CC}">
                <c16:uniqueId val="{00000001-3BCF-4F06-B739-5A711A350671}"/>
              </c:ext>
            </c:extLst>
          </c:dPt>
          <c:dPt>
            <c:idx val="1"/>
            <c:bubble3D val="0"/>
            <c:extLst>
              <c:ext xmlns:c16="http://schemas.microsoft.com/office/drawing/2014/chart" uri="{C3380CC4-5D6E-409C-BE32-E72D297353CC}">
                <c16:uniqueId val="{00000002-3BCF-4F06-B739-5A711A350671}"/>
              </c:ext>
            </c:extLst>
          </c:dPt>
          <c:cat>
            <c:strLit>
              <c:ptCount val="1"/>
              <c:pt idx="0">
                <c:v>% Beeldknap</c:v>
              </c:pt>
            </c:strLit>
          </c:cat>
          <c:val>
            <c:numRef>
              <c:f>(Verwerking!$O$11,Verwerking!$O$12)</c:f>
              <c:numCache>
                <c:formatCode>0%</c:formatCode>
                <c:ptCount val="2"/>
                <c:pt idx="0">
                  <c:v>0</c:v>
                </c:pt>
                <c:pt idx="1">
                  <c:v>1</c:v>
                </c:pt>
              </c:numCache>
            </c:numRef>
          </c:val>
          <c:extLst>
            <c:ext xmlns:c16="http://schemas.microsoft.com/office/drawing/2014/chart" uri="{C3380CC4-5D6E-409C-BE32-E72D297353CC}">
              <c16:uniqueId val="{00000003-3BCF-4F06-B739-5A711A350671}"/>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1"/>
        <c:delete val="1"/>
      </c:legendEntry>
      <c:layout>
        <c:manualLayout>
          <c:xMode val="edge"/>
          <c:yMode val="edge"/>
          <c:x val="5.737739364310028E-2"/>
          <c:y val="5.8823529411764705E-2"/>
          <c:w val="0.96721892141226185"/>
          <c:h val="0.1764705882352941"/>
        </c:manualLayout>
      </c:layout>
      <c:overlay val="0"/>
      <c:txPr>
        <a:bodyPr/>
        <a:lstStyle/>
        <a:p>
          <a:pPr rtl="0">
            <a:defRPr sz="900"/>
          </a:pPr>
          <a:endParaRPr lang="nl-NL"/>
        </a:p>
      </c:txPr>
    </c:legend>
    <c:plotVisOnly val="1"/>
    <c:dispBlanksAs val="zero"/>
    <c:showDLblsOverMax val="0"/>
  </c:chart>
  <c:spPr>
    <a:noFill/>
    <a:ln>
      <a:noFill/>
    </a:ln>
  </c:sp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71014492753624E-2"/>
          <c:y val="0.22128030606343699"/>
          <c:w val="0.85024154589371981"/>
          <c:h val="0.66290018832391762"/>
        </c:manualLayout>
      </c:layout>
      <c:pieChart>
        <c:varyColors val="1"/>
        <c:ser>
          <c:idx val="0"/>
          <c:order val="0"/>
          <c:tx>
            <c:strRef>
              <c:f>Verwerking!$E$1</c:f>
              <c:strCache>
                <c:ptCount val="1"/>
                <c:pt idx="0">
                  <c:v>3 - Beweegknap</c:v>
                </c:pt>
              </c:strCache>
            </c:strRef>
          </c:tx>
          <c:spPr>
            <a:solidFill>
              <a:schemeClr val="bg1">
                <a:lumMod val="95000"/>
              </a:schemeClr>
            </a:solidFill>
            <a:ln w="6350">
              <a:solidFill>
                <a:schemeClr val="bg1">
                  <a:lumMod val="50000"/>
                </a:schemeClr>
              </a:solidFill>
            </a:ln>
          </c:spPr>
          <c:dPt>
            <c:idx val="0"/>
            <c:bubble3D val="0"/>
            <c:explosion val="21"/>
            <c:spPr>
              <a:solidFill>
                <a:srgbClr val="C5CA2E"/>
              </a:solidFill>
              <a:ln w="6350">
                <a:solidFill>
                  <a:schemeClr val="bg1">
                    <a:lumMod val="50000"/>
                  </a:schemeClr>
                </a:solidFill>
              </a:ln>
            </c:spPr>
            <c:extLst>
              <c:ext xmlns:c16="http://schemas.microsoft.com/office/drawing/2014/chart" uri="{C3380CC4-5D6E-409C-BE32-E72D297353CC}">
                <c16:uniqueId val="{00000001-6560-40BC-A239-4CA304D3EEE7}"/>
              </c:ext>
            </c:extLst>
          </c:dPt>
          <c:dPt>
            <c:idx val="1"/>
            <c:bubble3D val="0"/>
            <c:extLst>
              <c:ext xmlns:c16="http://schemas.microsoft.com/office/drawing/2014/chart" uri="{C3380CC4-5D6E-409C-BE32-E72D297353CC}">
                <c16:uniqueId val="{00000002-6560-40BC-A239-4CA304D3EEE7}"/>
              </c:ext>
            </c:extLst>
          </c:dPt>
          <c:cat>
            <c:strLit>
              <c:ptCount val="1"/>
              <c:pt idx="0">
                <c:v>% Beweegknap</c:v>
              </c:pt>
            </c:strLit>
          </c:cat>
          <c:val>
            <c:numRef>
              <c:f>(Verwerking!$E$11,Verwerking!$E$12)</c:f>
              <c:numCache>
                <c:formatCode>0%</c:formatCode>
                <c:ptCount val="2"/>
                <c:pt idx="0">
                  <c:v>0</c:v>
                </c:pt>
                <c:pt idx="1">
                  <c:v>1</c:v>
                </c:pt>
              </c:numCache>
            </c:numRef>
          </c:val>
          <c:extLst>
            <c:ext xmlns:c16="http://schemas.microsoft.com/office/drawing/2014/chart" uri="{C3380CC4-5D6E-409C-BE32-E72D297353CC}">
              <c16:uniqueId val="{00000003-6560-40BC-A239-4CA304D3EEE7}"/>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1"/>
        <c:delete val="1"/>
      </c:legendEntry>
      <c:layout>
        <c:manualLayout>
          <c:xMode val="edge"/>
          <c:yMode val="edge"/>
          <c:x val="5.3030842487929247E-2"/>
          <c:y val="4.7619482599839065E-2"/>
          <c:w val="0.94697933014159363"/>
          <c:h val="0.16326679748516251"/>
        </c:manualLayout>
      </c:layout>
      <c:overlay val="0"/>
      <c:txPr>
        <a:bodyPr/>
        <a:lstStyle/>
        <a:p>
          <a:pPr rtl="0">
            <a:defRPr sz="900"/>
          </a:pPr>
          <a:endParaRPr lang="nl-NL"/>
        </a:p>
      </c:txPr>
    </c:legend>
    <c:plotVisOnly val="1"/>
    <c:dispBlanksAs val="zero"/>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71014492753624E-2"/>
          <c:y val="0.22128030606343699"/>
          <c:w val="0.85024154589371981"/>
          <c:h val="0.66290018832391762"/>
        </c:manualLayout>
      </c:layout>
      <c:pieChart>
        <c:varyColors val="1"/>
        <c:ser>
          <c:idx val="0"/>
          <c:order val="0"/>
          <c:tx>
            <c:strRef>
              <c:f>Verwerking!$A$1</c:f>
              <c:strCache>
                <c:ptCount val="1"/>
                <c:pt idx="0">
                  <c:v>1 - Taalknap</c:v>
                </c:pt>
              </c:strCache>
            </c:strRef>
          </c:tx>
          <c:spPr>
            <a:solidFill>
              <a:schemeClr val="bg1">
                <a:lumMod val="95000"/>
              </a:schemeClr>
            </a:solidFill>
            <a:ln w="6350">
              <a:solidFill>
                <a:srgbClr val="7030A0"/>
              </a:solidFill>
            </a:ln>
          </c:spPr>
          <c:dPt>
            <c:idx val="0"/>
            <c:bubble3D val="0"/>
            <c:explosion val="21"/>
            <c:spPr>
              <a:solidFill>
                <a:srgbClr val="7030A0"/>
              </a:solidFill>
              <a:ln w="6350">
                <a:solidFill>
                  <a:srgbClr val="7030A0"/>
                </a:solidFill>
              </a:ln>
            </c:spPr>
            <c:extLst>
              <c:ext xmlns:c16="http://schemas.microsoft.com/office/drawing/2014/chart" uri="{C3380CC4-5D6E-409C-BE32-E72D297353CC}">
                <c16:uniqueId val="{00000001-FD3C-4231-958E-EE2EDF8EA6B4}"/>
              </c:ext>
            </c:extLst>
          </c:dPt>
          <c:dPt>
            <c:idx val="1"/>
            <c:bubble3D val="0"/>
            <c:extLst>
              <c:ext xmlns:c16="http://schemas.microsoft.com/office/drawing/2014/chart" uri="{C3380CC4-5D6E-409C-BE32-E72D297353CC}">
                <c16:uniqueId val="{00000002-FD3C-4231-958E-EE2EDF8EA6B4}"/>
              </c:ext>
            </c:extLst>
          </c:dPt>
          <c:cat>
            <c:strLit>
              <c:ptCount val="1"/>
              <c:pt idx="0">
                <c:v>% Taalknap</c:v>
              </c:pt>
            </c:strLit>
          </c:cat>
          <c:val>
            <c:numRef>
              <c:f>Verwerking!$A$11:$A$12</c:f>
              <c:numCache>
                <c:formatCode>0%</c:formatCode>
                <c:ptCount val="2"/>
                <c:pt idx="0">
                  <c:v>0</c:v>
                </c:pt>
                <c:pt idx="1">
                  <c:v>1</c:v>
                </c:pt>
              </c:numCache>
            </c:numRef>
          </c:val>
          <c:extLst>
            <c:ext xmlns:c16="http://schemas.microsoft.com/office/drawing/2014/chart" uri="{C3380CC4-5D6E-409C-BE32-E72D297353CC}">
              <c16:uniqueId val="{00000003-FD3C-4231-958E-EE2EDF8EA6B4}"/>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1"/>
        <c:delete val="1"/>
      </c:legendEntry>
      <c:layout>
        <c:manualLayout>
          <c:xMode val="edge"/>
          <c:yMode val="edge"/>
          <c:x val="6.1403837525685762E-2"/>
          <c:y val="5.8823529411764705E-2"/>
          <c:w val="0.96491744683220482"/>
          <c:h val="0.1764705882352941"/>
        </c:manualLayout>
      </c:layout>
      <c:overlay val="0"/>
      <c:txPr>
        <a:bodyPr/>
        <a:lstStyle/>
        <a:p>
          <a:pPr rtl="0">
            <a:defRPr sz="900"/>
          </a:pPr>
          <a:endParaRPr lang="nl-NL"/>
        </a:p>
      </c:txPr>
    </c:legend>
    <c:plotVisOnly val="1"/>
    <c:dispBlanksAs val="zero"/>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71014492753624E-2"/>
          <c:y val="0.22128030606343699"/>
          <c:w val="0.85024154589371981"/>
          <c:h val="0.66290018832391762"/>
        </c:manualLayout>
      </c:layout>
      <c:pieChart>
        <c:varyColors val="1"/>
        <c:ser>
          <c:idx val="0"/>
          <c:order val="0"/>
          <c:tx>
            <c:strRef>
              <c:f>Verwerking!$G$1</c:f>
              <c:strCache>
                <c:ptCount val="1"/>
                <c:pt idx="0">
                  <c:v>4 - Mensknap</c:v>
                </c:pt>
              </c:strCache>
            </c:strRef>
          </c:tx>
          <c:spPr>
            <a:solidFill>
              <a:schemeClr val="bg1">
                <a:lumMod val="95000"/>
              </a:schemeClr>
            </a:solidFill>
            <a:ln w="6350">
              <a:solidFill>
                <a:schemeClr val="bg1">
                  <a:lumMod val="50000"/>
                </a:schemeClr>
              </a:solidFill>
            </a:ln>
          </c:spPr>
          <c:dPt>
            <c:idx val="0"/>
            <c:bubble3D val="0"/>
            <c:explosion val="21"/>
            <c:spPr>
              <a:solidFill>
                <a:srgbClr val="2E368E"/>
              </a:solidFill>
              <a:ln w="6350">
                <a:solidFill>
                  <a:schemeClr val="bg1">
                    <a:lumMod val="50000"/>
                  </a:schemeClr>
                </a:solidFill>
              </a:ln>
            </c:spPr>
            <c:extLst>
              <c:ext xmlns:c16="http://schemas.microsoft.com/office/drawing/2014/chart" uri="{C3380CC4-5D6E-409C-BE32-E72D297353CC}">
                <c16:uniqueId val="{00000001-1BA2-4D62-ABF8-E1279D39CF09}"/>
              </c:ext>
            </c:extLst>
          </c:dPt>
          <c:dPt>
            <c:idx val="1"/>
            <c:bubble3D val="0"/>
            <c:extLst>
              <c:ext xmlns:c16="http://schemas.microsoft.com/office/drawing/2014/chart" uri="{C3380CC4-5D6E-409C-BE32-E72D297353CC}">
                <c16:uniqueId val="{00000002-1BA2-4D62-ABF8-E1279D39CF09}"/>
              </c:ext>
            </c:extLst>
          </c:dPt>
          <c:cat>
            <c:strLit>
              <c:ptCount val="1"/>
              <c:pt idx="0">
                <c:v>% Mensknap</c:v>
              </c:pt>
            </c:strLit>
          </c:cat>
          <c:val>
            <c:numRef>
              <c:f>(Verwerking!$G$11,Verwerking!$G$12)</c:f>
              <c:numCache>
                <c:formatCode>0%</c:formatCode>
                <c:ptCount val="2"/>
                <c:pt idx="0">
                  <c:v>0</c:v>
                </c:pt>
                <c:pt idx="1">
                  <c:v>1</c:v>
                </c:pt>
              </c:numCache>
            </c:numRef>
          </c:val>
          <c:extLst>
            <c:ext xmlns:c16="http://schemas.microsoft.com/office/drawing/2014/chart" uri="{C3380CC4-5D6E-409C-BE32-E72D297353CC}">
              <c16:uniqueId val="{00000003-1BA2-4D62-ABF8-E1279D39CF09}"/>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1"/>
        <c:delete val="1"/>
      </c:legendEntry>
      <c:layout>
        <c:manualLayout>
          <c:xMode val="edge"/>
          <c:yMode val="edge"/>
          <c:x val="5.3846507780155553E-2"/>
          <c:y val="4.6666742621651401E-2"/>
          <c:w val="0.94616006527987606"/>
          <c:h val="0.17333361545184808"/>
        </c:manualLayout>
      </c:layout>
      <c:overlay val="0"/>
      <c:txPr>
        <a:bodyPr/>
        <a:lstStyle/>
        <a:p>
          <a:pPr rtl="0">
            <a:defRPr sz="900"/>
          </a:pPr>
          <a:endParaRPr lang="nl-NL"/>
        </a:p>
      </c:txPr>
    </c:legend>
    <c:plotVisOnly val="1"/>
    <c:dispBlanksAs val="zero"/>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71014492753624E-2"/>
          <c:y val="0.22128030606343699"/>
          <c:w val="0.85024154589371981"/>
          <c:h val="0.66290018832391762"/>
        </c:manualLayout>
      </c:layout>
      <c:pieChart>
        <c:varyColors val="1"/>
        <c:ser>
          <c:idx val="0"/>
          <c:order val="0"/>
          <c:tx>
            <c:strRef>
              <c:f>Verwerking!$I$1</c:f>
              <c:strCache>
                <c:ptCount val="1"/>
                <c:pt idx="0">
                  <c:v>5 - Zelfknap</c:v>
                </c:pt>
              </c:strCache>
            </c:strRef>
          </c:tx>
          <c:spPr>
            <a:solidFill>
              <a:schemeClr val="bg1">
                <a:lumMod val="95000"/>
              </a:schemeClr>
            </a:solidFill>
            <a:ln w="6350">
              <a:solidFill>
                <a:schemeClr val="bg1">
                  <a:lumMod val="50000"/>
                </a:schemeClr>
              </a:solidFill>
            </a:ln>
          </c:spPr>
          <c:dPt>
            <c:idx val="0"/>
            <c:bubble3D val="0"/>
            <c:explosion val="21"/>
            <c:spPr>
              <a:solidFill>
                <a:srgbClr val="CA1978"/>
              </a:solidFill>
              <a:ln w="6350">
                <a:solidFill>
                  <a:schemeClr val="bg1">
                    <a:lumMod val="50000"/>
                  </a:schemeClr>
                </a:solidFill>
              </a:ln>
            </c:spPr>
            <c:extLst>
              <c:ext xmlns:c16="http://schemas.microsoft.com/office/drawing/2014/chart" uri="{C3380CC4-5D6E-409C-BE32-E72D297353CC}">
                <c16:uniqueId val="{00000001-85D4-4C09-8814-B397AE017EAB}"/>
              </c:ext>
            </c:extLst>
          </c:dPt>
          <c:dPt>
            <c:idx val="1"/>
            <c:bubble3D val="0"/>
            <c:extLst>
              <c:ext xmlns:c16="http://schemas.microsoft.com/office/drawing/2014/chart" uri="{C3380CC4-5D6E-409C-BE32-E72D297353CC}">
                <c16:uniqueId val="{00000002-85D4-4C09-8814-B397AE017EAB}"/>
              </c:ext>
            </c:extLst>
          </c:dPt>
          <c:cat>
            <c:strLit>
              <c:ptCount val="1"/>
              <c:pt idx="0">
                <c:v>% Zelfknap</c:v>
              </c:pt>
            </c:strLit>
          </c:cat>
          <c:val>
            <c:numRef>
              <c:f>(Verwerking!$I$11,Verwerking!$I$12)</c:f>
              <c:numCache>
                <c:formatCode>0%</c:formatCode>
                <c:ptCount val="2"/>
                <c:pt idx="0">
                  <c:v>0</c:v>
                </c:pt>
                <c:pt idx="1">
                  <c:v>1</c:v>
                </c:pt>
              </c:numCache>
            </c:numRef>
          </c:val>
          <c:extLst>
            <c:ext xmlns:c16="http://schemas.microsoft.com/office/drawing/2014/chart" uri="{C3380CC4-5D6E-409C-BE32-E72D297353CC}">
              <c16:uniqueId val="{00000003-85D4-4C09-8814-B397AE017EAB}"/>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1"/>
        <c:delete val="1"/>
      </c:legendEntry>
      <c:layout>
        <c:manualLayout>
          <c:xMode val="edge"/>
          <c:yMode val="edge"/>
          <c:x val="5.0724996638619783E-2"/>
          <c:y val="5.147077303098084E-2"/>
          <c:w val="0.94203565186008165"/>
          <c:h val="0.17647122182050573"/>
        </c:manualLayout>
      </c:layout>
      <c:overlay val="0"/>
      <c:txPr>
        <a:bodyPr/>
        <a:lstStyle/>
        <a:p>
          <a:pPr rtl="0">
            <a:defRPr sz="900"/>
          </a:pPr>
          <a:endParaRPr lang="nl-NL"/>
        </a:p>
      </c:txPr>
    </c:legend>
    <c:plotVisOnly val="1"/>
    <c:dispBlanksAs val="zero"/>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71014492753624E-2"/>
          <c:y val="0.22128030606343699"/>
          <c:w val="0.85024154589371981"/>
          <c:h val="0.66290018832391762"/>
        </c:manualLayout>
      </c:layout>
      <c:pieChart>
        <c:varyColors val="1"/>
        <c:ser>
          <c:idx val="0"/>
          <c:order val="0"/>
          <c:tx>
            <c:strRef>
              <c:f>Verwerking!$K$1</c:f>
              <c:strCache>
                <c:ptCount val="1"/>
                <c:pt idx="0">
                  <c:v>6 - Muziekknap</c:v>
                </c:pt>
              </c:strCache>
            </c:strRef>
          </c:tx>
          <c:spPr>
            <a:solidFill>
              <a:schemeClr val="bg1">
                <a:lumMod val="95000"/>
              </a:schemeClr>
            </a:solidFill>
            <a:ln w="6350">
              <a:solidFill>
                <a:schemeClr val="bg1">
                  <a:lumMod val="50000"/>
                </a:schemeClr>
              </a:solidFill>
            </a:ln>
          </c:spPr>
          <c:dPt>
            <c:idx val="0"/>
            <c:bubble3D val="0"/>
            <c:explosion val="21"/>
            <c:spPr>
              <a:solidFill>
                <a:srgbClr val="FFCC05"/>
              </a:solidFill>
              <a:ln w="6350">
                <a:solidFill>
                  <a:schemeClr val="bg1">
                    <a:lumMod val="50000"/>
                  </a:schemeClr>
                </a:solidFill>
              </a:ln>
            </c:spPr>
            <c:extLst>
              <c:ext xmlns:c16="http://schemas.microsoft.com/office/drawing/2014/chart" uri="{C3380CC4-5D6E-409C-BE32-E72D297353CC}">
                <c16:uniqueId val="{00000001-5D06-4916-B265-E4D404FB09F9}"/>
              </c:ext>
            </c:extLst>
          </c:dPt>
          <c:dPt>
            <c:idx val="1"/>
            <c:bubble3D val="0"/>
            <c:extLst>
              <c:ext xmlns:c16="http://schemas.microsoft.com/office/drawing/2014/chart" uri="{C3380CC4-5D6E-409C-BE32-E72D297353CC}">
                <c16:uniqueId val="{00000002-5D06-4916-B265-E4D404FB09F9}"/>
              </c:ext>
            </c:extLst>
          </c:dPt>
          <c:cat>
            <c:strLit>
              <c:ptCount val="1"/>
              <c:pt idx="0">
                <c:v>% Muziekknap</c:v>
              </c:pt>
            </c:strLit>
          </c:cat>
          <c:val>
            <c:numRef>
              <c:f>(Verwerking!$K$11,Verwerking!$K$12)</c:f>
              <c:numCache>
                <c:formatCode>0%</c:formatCode>
                <c:ptCount val="2"/>
                <c:pt idx="0">
                  <c:v>0</c:v>
                </c:pt>
                <c:pt idx="1">
                  <c:v>1</c:v>
                </c:pt>
              </c:numCache>
            </c:numRef>
          </c:val>
          <c:extLst>
            <c:ext xmlns:c16="http://schemas.microsoft.com/office/drawing/2014/chart" uri="{C3380CC4-5D6E-409C-BE32-E72D297353CC}">
              <c16:uniqueId val="{00000003-5D06-4916-B265-E4D404FB09F9}"/>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1"/>
        <c:delete val="1"/>
      </c:legendEntry>
      <c:layout>
        <c:manualLayout>
          <c:xMode val="edge"/>
          <c:yMode val="edge"/>
          <c:x val="5.1095163673106431E-2"/>
          <c:y val="4.9645991803009028E-2"/>
          <c:w val="0.93431156430823181"/>
          <c:h val="0.17021482903888807"/>
        </c:manualLayout>
      </c:layout>
      <c:overlay val="0"/>
      <c:txPr>
        <a:bodyPr/>
        <a:lstStyle/>
        <a:p>
          <a:pPr rtl="0">
            <a:defRPr sz="900"/>
          </a:pPr>
          <a:endParaRPr lang="nl-NL"/>
        </a:p>
      </c:txPr>
    </c:legend>
    <c:plotVisOnly val="1"/>
    <c:dispBlanksAs val="zero"/>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71014492753624E-2"/>
          <c:y val="0.22128030606343699"/>
          <c:w val="0.85024154589371981"/>
          <c:h val="0.66290018832391762"/>
        </c:manualLayout>
      </c:layout>
      <c:pieChart>
        <c:varyColors val="1"/>
        <c:ser>
          <c:idx val="0"/>
          <c:order val="0"/>
          <c:tx>
            <c:strRef>
              <c:f>Verwerking!$M$1</c:f>
              <c:strCache>
                <c:ptCount val="1"/>
                <c:pt idx="0">
                  <c:v>7 - Natuurknap</c:v>
                </c:pt>
              </c:strCache>
            </c:strRef>
          </c:tx>
          <c:spPr>
            <a:solidFill>
              <a:schemeClr val="bg1">
                <a:lumMod val="95000"/>
              </a:schemeClr>
            </a:solidFill>
            <a:ln w="6350">
              <a:solidFill>
                <a:schemeClr val="bg1">
                  <a:lumMod val="50000"/>
                </a:schemeClr>
              </a:solidFill>
            </a:ln>
          </c:spPr>
          <c:dPt>
            <c:idx val="0"/>
            <c:bubble3D val="0"/>
            <c:explosion val="21"/>
            <c:spPr>
              <a:solidFill>
                <a:srgbClr val="00B4BC"/>
              </a:solidFill>
              <a:ln w="6350">
                <a:solidFill>
                  <a:schemeClr val="bg1">
                    <a:lumMod val="50000"/>
                  </a:schemeClr>
                </a:solidFill>
              </a:ln>
            </c:spPr>
            <c:extLst>
              <c:ext xmlns:c16="http://schemas.microsoft.com/office/drawing/2014/chart" uri="{C3380CC4-5D6E-409C-BE32-E72D297353CC}">
                <c16:uniqueId val="{00000001-11F6-425A-A2F2-081FD62B13C0}"/>
              </c:ext>
            </c:extLst>
          </c:dPt>
          <c:dPt>
            <c:idx val="1"/>
            <c:bubble3D val="0"/>
            <c:extLst>
              <c:ext xmlns:c16="http://schemas.microsoft.com/office/drawing/2014/chart" uri="{C3380CC4-5D6E-409C-BE32-E72D297353CC}">
                <c16:uniqueId val="{00000002-11F6-425A-A2F2-081FD62B13C0}"/>
              </c:ext>
            </c:extLst>
          </c:dPt>
          <c:cat>
            <c:strLit>
              <c:ptCount val="1"/>
              <c:pt idx="0">
                <c:v>% Natuurknap</c:v>
              </c:pt>
            </c:strLit>
          </c:cat>
          <c:val>
            <c:numRef>
              <c:f>(Verwerking!$M$11,Verwerking!$M$12)</c:f>
              <c:numCache>
                <c:formatCode>0%</c:formatCode>
                <c:ptCount val="2"/>
                <c:pt idx="0">
                  <c:v>0</c:v>
                </c:pt>
                <c:pt idx="1">
                  <c:v>1</c:v>
                </c:pt>
              </c:numCache>
            </c:numRef>
          </c:val>
          <c:extLst>
            <c:ext xmlns:c16="http://schemas.microsoft.com/office/drawing/2014/chart" uri="{C3380CC4-5D6E-409C-BE32-E72D297353CC}">
              <c16:uniqueId val="{00000003-11F6-425A-A2F2-081FD62B13C0}"/>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1"/>
        <c:delete val="1"/>
      </c:legendEntry>
      <c:layout>
        <c:manualLayout>
          <c:xMode val="edge"/>
          <c:yMode val="edge"/>
          <c:x val="4.8951174310877171E-2"/>
          <c:y val="4.9645991803009028E-2"/>
          <c:w val="0.93007231190666639"/>
          <c:h val="0.17021482903888807"/>
        </c:manualLayout>
      </c:layout>
      <c:overlay val="0"/>
      <c:txPr>
        <a:bodyPr/>
        <a:lstStyle/>
        <a:p>
          <a:pPr rtl="0">
            <a:defRPr sz="900"/>
          </a:pPr>
          <a:endParaRPr lang="nl-NL"/>
        </a:p>
      </c:txPr>
    </c:legend>
    <c:plotVisOnly val="1"/>
    <c:dispBlanksAs val="zero"/>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71014492753624E-2"/>
          <c:y val="0.22128030606343699"/>
          <c:w val="0.85024154589371981"/>
          <c:h val="0.66290018832391762"/>
        </c:manualLayout>
      </c:layout>
      <c:pieChart>
        <c:varyColors val="1"/>
        <c:ser>
          <c:idx val="0"/>
          <c:order val="0"/>
          <c:tx>
            <c:strRef>
              <c:f>Verwerking!$O$1</c:f>
              <c:strCache>
                <c:ptCount val="1"/>
                <c:pt idx="0">
                  <c:v>8 - Beeldknap</c:v>
                </c:pt>
              </c:strCache>
            </c:strRef>
          </c:tx>
          <c:spPr>
            <a:solidFill>
              <a:schemeClr val="bg1">
                <a:lumMod val="95000"/>
              </a:schemeClr>
            </a:solidFill>
            <a:ln w="6350">
              <a:solidFill>
                <a:schemeClr val="bg1">
                  <a:lumMod val="50000"/>
                </a:schemeClr>
              </a:solidFill>
            </a:ln>
          </c:spPr>
          <c:dPt>
            <c:idx val="0"/>
            <c:bubble3D val="0"/>
            <c:explosion val="21"/>
            <c:spPr>
              <a:solidFill>
                <a:srgbClr val="F2A21E"/>
              </a:solidFill>
              <a:ln w="6350">
                <a:solidFill>
                  <a:schemeClr val="bg1">
                    <a:lumMod val="50000"/>
                  </a:schemeClr>
                </a:solidFill>
              </a:ln>
            </c:spPr>
            <c:extLst>
              <c:ext xmlns:c16="http://schemas.microsoft.com/office/drawing/2014/chart" uri="{C3380CC4-5D6E-409C-BE32-E72D297353CC}">
                <c16:uniqueId val="{00000001-6D6D-47B5-B823-15AD724BF2D1}"/>
              </c:ext>
            </c:extLst>
          </c:dPt>
          <c:dPt>
            <c:idx val="1"/>
            <c:bubble3D val="0"/>
            <c:extLst>
              <c:ext xmlns:c16="http://schemas.microsoft.com/office/drawing/2014/chart" uri="{C3380CC4-5D6E-409C-BE32-E72D297353CC}">
                <c16:uniqueId val="{00000002-6D6D-47B5-B823-15AD724BF2D1}"/>
              </c:ext>
            </c:extLst>
          </c:dPt>
          <c:cat>
            <c:strLit>
              <c:ptCount val="1"/>
              <c:pt idx="0">
                <c:v>% Beeldknap</c:v>
              </c:pt>
            </c:strLit>
          </c:cat>
          <c:val>
            <c:numRef>
              <c:f>(Verwerking!$O$11,Verwerking!$O$12)</c:f>
              <c:numCache>
                <c:formatCode>0%</c:formatCode>
                <c:ptCount val="2"/>
                <c:pt idx="0">
                  <c:v>0</c:v>
                </c:pt>
                <c:pt idx="1">
                  <c:v>1</c:v>
                </c:pt>
              </c:numCache>
            </c:numRef>
          </c:val>
          <c:extLst>
            <c:ext xmlns:c16="http://schemas.microsoft.com/office/drawing/2014/chart" uri="{C3380CC4-5D6E-409C-BE32-E72D297353CC}">
              <c16:uniqueId val="{00000003-6D6D-47B5-B823-15AD724BF2D1}"/>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1"/>
        <c:delete val="1"/>
      </c:legendEntry>
      <c:layout>
        <c:manualLayout>
          <c:xMode val="edge"/>
          <c:yMode val="edge"/>
          <c:x val="5.0360154494949405E-2"/>
          <c:y val="4.8611317152731801E-2"/>
          <c:w val="0.93526001204906029"/>
          <c:h val="0.16666737309508045"/>
        </c:manualLayout>
      </c:layout>
      <c:overlay val="0"/>
      <c:txPr>
        <a:bodyPr/>
        <a:lstStyle/>
        <a:p>
          <a:pPr rtl="0">
            <a:defRPr sz="900"/>
          </a:pPr>
          <a:endParaRPr lang="nl-NL"/>
        </a:p>
      </c:txPr>
    </c:legend>
    <c:plotVisOnly val="1"/>
    <c:dispBlanksAs val="zero"/>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71014492753624E-2"/>
          <c:y val="0.22128030606343699"/>
          <c:w val="0.85024154589371981"/>
          <c:h val="0.66290018832391762"/>
        </c:manualLayout>
      </c:layout>
      <c:pieChart>
        <c:varyColors val="1"/>
        <c:ser>
          <c:idx val="0"/>
          <c:order val="0"/>
          <c:tx>
            <c:strRef>
              <c:f>Verwerking!$A$1</c:f>
              <c:strCache>
                <c:ptCount val="1"/>
                <c:pt idx="0">
                  <c:v>1 - Taalknap</c:v>
                </c:pt>
              </c:strCache>
            </c:strRef>
          </c:tx>
          <c:spPr>
            <a:solidFill>
              <a:srgbClr val="8B1B54"/>
            </a:solidFill>
            <a:ln w="6350">
              <a:solidFill>
                <a:schemeClr val="bg1">
                  <a:lumMod val="50000"/>
                </a:schemeClr>
              </a:solidFill>
            </a:ln>
          </c:spPr>
          <c:dPt>
            <c:idx val="0"/>
            <c:bubble3D val="0"/>
            <c:explosion val="21"/>
            <c:extLst>
              <c:ext xmlns:c16="http://schemas.microsoft.com/office/drawing/2014/chart" uri="{C3380CC4-5D6E-409C-BE32-E72D297353CC}">
                <c16:uniqueId val="{00000000-536F-4F74-AFF5-9C38F6A8E676}"/>
              </c:ext>
            </c:extLst>
          </c:dPt>
          <c:dPt>
            <c:idx val="1"/>
            <c:bubble3D val="0"/>
            <c:spPr>
              <a:solidFill>
                <a:schemeClr val="bg1">
                  <a:lumMod val="95000"/>
                </a:schemeClr>
              </a:solidFill>
              <a:ln w="6350">
                <a:solidFill>
                  <a:schemeClr val="bg1">
                    <a:lumMod val="50000"/>
                  </a:schemeClr>
                </a:solidFill>
              </a:ln>
            </c:spPr>
            <c:extLst>
              <c:ext xmlns:c16="http://schemas.microsoft.com/office/drawing/2014/chart" uri="{C3380CC4-5D6E-409C-BE32-E72D297353CC}">
                <c16:uniqueId val="{00000002-536F-4F74-AFF5-9C38F6A8E676}"/>
              </c:ext>
            </c:extLst>
          </c:dPt>
          <c:cat>
            <c:strLit>
              <c:ptCount val="1"/>
              <c:pt idx="0">
                <c:v>% Taalknap</c:v>
              </c:pt>
            </c:strLit>
          </c:cat>
          <c:val>
            <c:numRef>
              <c:f>Verwerking!$A$11:$A$12</c:f>
              <c:numCache>
                <c:formatCode>0%</c:formatCode>
                <c:ptCount val="2"/>
                <c:pt idx="0">
                  <c:v>0</c:v>
                </c:pt>
                <c:pt idx="1">
                  <c:v>1</c:v>
                </c:pt>
              </c:numCache>
            </c:numRef>
          </c:val>
          <c:extLst>
            <c:ext xmlns:c16="http://schemas.microsoft.com/office/drawing/2014/chart" uri="{C3380CC4-5D6E-409C-BE32-E72D297353CC}">
              <c16:uniqueId val="{00000003-536F-4F74-AFF5-9C38F6A8E676}"/>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1"/>
        <c:delete val="1"/>
      </c:legendEntry>
      <c:layout>
        <c:manualLayout>
          <c:xMode val="edge"/>
          <c:yMode val="edge"/>
          <c:x val="2.3795983835353914E-2"/>
          <c:y val="1.4388489208633098E-2"/>
          <c:w val="0.97620371680078422"/>
          <c:h val="0.17266338683982652"/>
        </c:manualLayout>
      </c:layout>
      <c:overlay val="0"/>
      <c:txPr>
        <a:bodyPr/>
        <a:lstStyle/>
        <a:p>
          <a:pPr rtl="0">
            <a:defRPr sz="900"/>
          </a:pPr>
          <a:endParaRPr lang="nl-NL"/>
        </a:p>
      </c:txPr>
    </c:legend>
    <c:plotVisOnly val="1"/>
    <c:dispBlanksAs val="zero"/>
    <c:showDLblsOverMax val="0"/>
  </c:chart>
  <c:spPr>
    <a:noFill/>
    <a:ln>
      <a:noFill/>
    </a:ln>
  </c:spPr>
  <c:printSettings>
    <c:headerFooter/>
    <c:pageMargins b="0.75000000000000155" l="0.70000000000000062" r="0.70000000000000062" t="0.750000000000001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743742398053896E-2"/>
          <c:y val="5.4126405944409303E-2"/>
          <c:w val="0.89287822893106106"/>
          <c:h val="0.76796463959920402"/>
        </c:manualLayout>
      </c:layout>
      <c:barChart>
        <c:barDir val="col"/>
        <c:grouping val="clustered"/>
        <c:varyColors val="0"/>
        <c:ser>
          <c:idx val="0"/>
          <c:order val="0"/>
          <c:tx>
            <c:v>Score per MI gebied</c:v>
          </c:tx>
          <c:spPr>
            <a:solidFill>
              <a:srgbClr val="7030A0"/>
            </a:solidFill>
            <a:effectLst>
              <a:outerShdw blurRad="50800" dist="38100" dir="2700000" algn="tl" rotWithShape="0">
                <a:prstClr val="black">
                  <a:alpha val="40000"/>
                </a:prstClr>
              </a:outerShdw>
            </a:effectLst>
          </c:spPr>
          <c:invertIfNegative val="0"/>
          <c:dPt>
            <c:idx val="0"/>
            <c:invertIfNegative val="0"/>
            <c:bubble3D val="0"/>
            <c:spPr>
              <a:solidFill>
                <a:srgbClr val="8B1B54"/>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B912-4081-A04E-30F84AFE64F3}"/>
              </c:ext>
            </c:extLst>
          </c:dPt>
          <c:dPt>
            <c:idx val="1"/>
            <c:invertIfNegative val="0"/>
            <c:bubble3D val="0"/>
            <c:spPr>
              <a:solidFill>
                <a:srgbClr val="E72725"/>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B912-4081-A04E-30F84AFE64F3}"/>
              </c:ext>
            </c:extLst>
          </c:dPt>
          <c:dPt>
            <c:idx val="2"/>
            <c:invertIfNegative val="0"/>
            <c:bubble3D val="0"/>
            <c:spPr>
              <a:solidFill>
                <a:srgbClr val="C5CA2E"/>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5-B912-4081-A04E-30F84AFE64F3}"/>
              </c:ext>
            </c:extLst>
          </c:dPt>
          <c:dPt>
            <c:idx val="3"/>
            <c:invertIfNegative val="0"/>
            <c:bubble3D val="0"/>
            <c:spPr>
              <a:solidFill>
                <a:srgbClr val="2E368E"/>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7-B912-4081-A04E-30F84AFE64F3}"/>
              </c:ext>
            </c:extLst>
          </c:dPt>
          <c:dPt>
            <c:idx val="4"/>
            <c:invertIfNegative val="0"/>
            <c:bubble3D val="0"/>
            <c:spPr>
              <a:solidFill>
                <a:srgbClr val="CA1978"/>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9-B912-4081-A04E-30F84AFE64F3}"/>
              </c:ext>
            </c:extLst>
          </c:dPt>
          <c:dPt>
            <c:idx val="5"/>
            <c:invertIfNegative val="0"/>
            <c:bubble3D val="0"/>
            <c:spPr>
              <a:solidFill>
                <a:srgbClr val="FFCC05"/>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B-B912-4081-A04E-30F84AFE64F3}"/>
              </c:ext>
            </c:extLst>
          </c:dPt>
          <c:dPt>
            <c:idx val="6"/>
            <c:invertIfNegative val="0"/>
            <c:bubble3D val="0"/>
            <c:spPr>
              <a:solidFill>
                <a:srgbClr val="00B4BC"/>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D-B912-4081-A04E-30F84AFE64F3}"/>
              </c:ext>
            </c:extLst>
          </c:dPt>
          <c:dPt>
            <c:idx val="7"/>
            <c:invertIfNegative val="0"/>
            <c:bubble3D val="0"/>
            <c:spPr>
              <a:solidFill>
                <a:srgbClr val="F2A21E"/>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F-B912-4081-A04E-30F84AFE64F3}"/>
              </c:ext>
            </c:extLst>
          </c:dPt>
          <c:dLbls>
            <c:spPr>
              <a:noFill/>
              <a:ln>
                <a:noFill/>
              </a:ln>
              <a:effectLst/>
            </c:spPr>
            <c:txPr>
              <a:bodyPr/>
              <a:lstStyle/>
              <a:p>
                <a:pPr>
                  <a:defRPr sz="1000"/>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(Verwerking!$A$1,Verwerking!$C$1,Verwerking!$E$1,Verwerking!$G$1,Verwerking!$I$1,Verwerking!$K$1,Verwerking!$M$1,Verwerking!$O$1)</c:f>
              <c:strCache>
                <c:ptCount val="8"/>
                <c:pt idx="0">
                  <c:v>1 - Taalknap</c:v>
                </c:pt>
                <c:pt idx="1">
                  <c:v>2 - Rekenknap</c:v>
                </c:pt>
                <c:pt idx="2">
                  <c:v>3 - Beweegknap</c:v>
                </c:pt>
                <c:pt idx="3">
                  <c:v>4 - Mensknap</c:v>
                </c:pt>
                <c:pt idx="4">
                  <c:v>5 - Zelfknap</c:v>
                </c:pt>
                <c:pt idx="5">
                  <c:v>6 - Muziekknap</c:v>
                </c:pt>
                <c:pt idx="6">
                  <c:v>7 - Natuurknap</c:v>
                </c:pt>
                <c:pt idx="7">
                  <c:v>8 - Beeldknap</c:v>
                </c:pt>
              </c:strCache>
            </c:strRef>
          </c:cat>
          <c:val>
            <c:numRef>
              <c:f>(Verwerking!$A$11,Verwerking!$C$11,Verwerking!$E$11,Verwerking!$G$11,Verwerking!$I$11,Verwerking!$K$11,Verwerking!$M$11,Verwerking!$O$11)</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B912-4081-A04E-30F84AFE64F3}"/>
            </c:ext>
          </c:extLst>
        </c:ser>
        <c:dLbls>
          <c:showLegendKey val="0"/>
          <c:showVal val="0"/>
          <c:showCatName val="0"/>
          <c:showSerName val="0"/>
          <c:showPercent val="0"/>
          <c:showBubbleSize val="0"/>
        </c:dLbls>
        <c:gapWidth val="150"/>
        <c:axId val="96782592"/>
        <c:axId val="96788480"/>
      </c:barChart>
      <c:catAx>
        <c:axId val="96782592"/>
        <c:scaling>
          <c:orientation val="minMax"/>
        </c:scaling>
        <c:delete val="0"/>
        <c:axPos val="b"/>
        <c:numFmt formatCode="@" sourceLinked="0"/>
        <c:majorTickMark val="out"/>
        <c:minorTickMark val="none"/>
        <c:tickLblPos val="nextTo"/>
        <c:txPr>
          <a:bodyPr/>
          <a:lstStyle/>
          <a:p>
            <a:pPr>
              <a:defRPr sz="800"/>
            </a:pPr>
            <a:endParaRPr lang="nl-NL"/>
          </a:p>
        </c:txPr>
        <c:crossAx val="96788480"/>
        <c:crosses val="autoZero"/>
        <c:auto val="1"/>
        <c:lblAlgn val="ctr"/>
        <c:lblOffset val="100"/>
        <c:tickMarkSkip val="1"/>
        <c:noMultiLvlLbl val="0"/>
      </c:catAx>
      <c:valAx>
        <c:axId val="96788480"/>
        <c:scaling>
          <c:orientation val="minMax"/>
          <c:max val="1"/>
          <c:min val="0"/>
        </c:scaling>
        <c:delete val="0"/>
        <c:axPos val="l"/>
        <c:majorGridlines>
          <c:spPr>
            <a:ln w="6350">
              <a:prstDash val="dash"/>
            </a:ln>
          </c:spPr>
        </c:majorGridlines>
        <c:numFmt formatCode="0%" sourceLinked="1"/>
        <c:majorTickMark val="out"/>
        <c:minorTickMark val="none"/>
        <c:tickLblPos val="nextTo"/>
        <c:txPr>
          <a:bodyPr/>
          <a:lstStyle/>
          <a:p>
            <a:pPr>
              <a:defRPr sz="900"/>
            </a:pPr>
            <a:endParaRPr lang="nl-NL"/>
          </a:p>
        </c:txPr>
        <c:crossAx val="96782592"/>
        <c:crosses val="autoZero"/>
        <c:crossBetween val="between"/>
        <c:majorUnit val="0.25"/>
      </c:valAx>
      <c:spPr>
        <a:solidFill>
          <a:schemeClr val="bg1">
            <a:lumMod val="95000"/>
          </a:schemeClr>
        </a:solidFill>
        <a:ln w="25400" cap="flat" cmpd="sng" algn="ctr">
          <a:solidFill>
            <a:schemeClr val="bg1">
              <a:lumMod val="50000"/>
            </a:schemeClr>
          </a:solidFill>
          <a:prstDash val="solid"/>
        </a:ln>
        <a:effectLst>
          <a:outerShdw blurRad="50800" dist="38100" dir="2700000" algn="tl" rotWithShape="0">
            <a:prstClr val="black">
              <a:alpha val="40000"/>
            </a:prstClr>
          </a:outerShdw>
        </a:effectLst>
      </c:spPr>
    </c:plotArea>
    <c:plotVisOnly val="1"/>
    <c:dispBlanksAs val="gap"/>
    <c:showDLblsOverMax val="0"/>
  </c:chart>
  <c:spPr>
    <a:noFill/>
    <a:ln>
      <a:noFill/>
    </a:ln>
  </c:spPr>
  <c:txPr>
    <a:bodyPr/>
    <a:lstStyle/>
    <a:p>
      <a:pPr>
        <a:defRPr sz="1100"/>
      </a:pPr>
      <a:endParaRPr lang="nl-NL"/>
    </a:p>
  </c:txPr>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chart" Target="../charts/chart9.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image" Target="../media/image7.png"/><Relationship Id="rId17" Type="http://schemas.openxmlformats.org/officeDocument/2006/relationships/image" Target="../media/image8.png"/><Relationship Id="rId2" Type="http://schemas.openxmlformats.org/officeDocument/2006/relationships/chart" Target="../charts/chart2.xml"/><Relationship Id="rId16" Type="http://schemas.openxmlformats.org/officeDocument/2006/relationships/image" Target="../media/image4.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0.png"/><Relationship Id="rId5" Type="http://schemas.openxmlformats.org/officeDocument/2006/relationships/chart" Target="../charts/chart5.xml"/><Relationship Id="rId15" Type="http://schemas.openxmlformats.org/officeDocument/2006/relationships/image" Target="../media/image5.png"/><Relationship Id="rId10"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image" Target="../media/image13.png"/><Relationship Id="rId14" Type="http://schemas.openxmlformats.org/officeDocument/2006/relationships/image" Target="../media/image6.png"/></Relationships>
</file>

<file path=xl/drawings/_rels/drawing4.xml.rels><?xml version="1.0" encoding="UTF-8" standalone="yes"?>
<Relationships xmlns="http://schemas.openxmlformats.org/package/2006/relationships"><Relationship Id="rId8" Type="http://schemas.openxmlformats.org/officeDocument/2006/relationships/image" Target="../media/image21.png"/><Relationship Id="rId3" Type="http://schemas.openxmlformats.org/officeDocument/2006/relationships/image" Target="../media/image16.png"/><Relationship Id="rId7" Type="http://schemas.openxmlformats.org/officeDocument/2006/relationships/image" Target="../media/image20.png"/><Relationship Id="rId2" Type="http://schemas.openxmlformats.org/officeDocument/2006/relationships/image" Target="../media/image15.png"/><Relationship Id="rId1" Type="http://schemas.openxmlformats.org/officeDocument/2006/relationships/image" Target="../media/image14.png"/><Relationship Id="rId6" Type="http://schemas.openxmlformats.org/officeDocument/2006/relationships/image" Target="../media/image19.png"/><Relationship Id="rId11" Type="http://schemas.openxmlformats.org/officeDocument/2006/relationships/image" Target="../media/image23.jpeg"/><Relationship Id="rId5" Type="http://schemas.openxmlformats.org/officeDocument/2006/relationships/image" Target="../media/image18.png"/><Relationship Id="rId10" Type="http://schemas.openxmlformats.org/officeDocument/2006/relationships/hyperlink" Target="http://www.youtube.com/watch?v=SSYpxBBTr5k" TargetMode="External"/><Relationship Id="rId4" Type="http://schemas.openxmlformats.org/officeDocument/2006/relationships/image" Target="../media/image17.png"/><Relationship Id="rId9" Type="http://schemas.openxmlformats.org/officeDocument/2006/relationships/image" Target="../media/image22.gif"/></Relationships>
</file>

<file path=xl/drawings/_rels/drawing5.xml.rels><?xml version="1.0" encoding="UTF-8" standalone="yes"?>
<Relationships xmlns="http://schemas.openxmlformats.org/package/2006/relationships"><Relationship Id="rId2" Type="http://schemas.openxmlformats.org/officeDocument/2006/relationships/image" Target="../media/image24.png"/><Relationship Id="rId1" Type="http://schemas.openxmlformats.org/officeDocument/2006/relationships/hyperlink" Target="http://talentstimuleren.nl/thema/stimulerend-signaleren/hulpmiddel/232-wat-zijn-jouw-talenten-en-leervoorkeuren" TargetMode="External"/></Relationships>
</file>

<file path=xl/drawings/_rels/drawing6.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11" Type="http://schemas.openxmlformats.org/officeDocument/2006/relationships/chart" Target="../charts/chart20.xml"/><Relationship Id="rId5" Type="http://schemas.openxmlformats.org/officeDocument/2006/relationships/chart" Target="../charts/chart14.xml"/><Relationship Id="rId10" Type="http://schemas.openxmlformats.org/officeDocument/2006/relationships/chart" Target="../charts/chart19.xml"/><Relationship Id="rId4" Type="http://schemas.openxmlformats.org/officeDocument/2006/relationships/chart" Target="../charts/chart13.xml"/><Relationship Id="rId9"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2</xdr:col>
      <xdr:colOff>297180</xdr:colOff>
      <xdr:row>4</xdr:row>
      <xdr:rowOff>167640</xdr:rowOff>
    </xdr:from>
    <xdr:to>
      <xdr:col>2</xdr:col>
      <xdr:colOff>1135380</xdr:colOff>
      <xdr:row>4</xdr:row>
      <xdr:rowOff>1394460</xdr:rowOff>
    </xdr:to>
    <xdr:pic>
      <xdr:nvPicPr>
        <xdr:cNvPr id="1025" name="Picture 2" descr="Gardner">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36820" y="1737360"/>
          <a:ext cx="838200" cy="1226820"/>
        </a:xfrm>
        <a:prstGeom prst="rect">
          <a:avLst/>
        </a:prstGeom>
        <a:noFill/>
        <a:ln w="9525">
          <a:solidFill>
            <a:srgbClr val="7030A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251460</xdr:colOff>
      <xdr:row>16</xdr:row>
      <xdr:rowOff>83820</xdr:rowOff>
    </xdr:from>
    <xdr:to>
      <xdr:col>1</xdr:col>
      <xdr:colOff>1074420</xdr:colOff>
      <xdr:row>18</xdr:row>
      <xdr:rowOff>83820</xdr:rowOff>
    </xdr:to>
    <xdr:pic>
      <xdr:nvPicPr>
        <xdr:cNvPr id="1026" name="Afbeelding 3" descr="POINTER.GIF">
          <a:extLst>
            <a:ext uri="{FF2B5EF4-FFF2-40B4-BE49-F238E27FC236}">
              <a16:creationId xmlns:a16="http://schemas.microsoft.com/office/drawing/2014/main" id="{00000000-0008-0000-0000-000002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8140" y="5905500"/>
          <a:ext cx="8229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99060</xdr:colOff>
      <xdr:row>16</xdr:row>
      <xdr:rowOff>7620</xdr:rowOff>
    </xdr:from>
    <xdr:to>
      <xdr:col>0</xdr:col>
      <xdr:colOff>449580</xdr:colOff>
      <xdr:row>17</xdr:row>
      <xdr:rowOff>175260</xdr:rowOff>
    </xdr:to>
    <xdr:pic>
      <xdr:nvPicPr>
        <xdr:cNvPr id="2049" name="Picture 1">
          <a:extLst>
            <a:ext uri="{FF2B5EF4-FFF2-40B4-BE49-F238E27FC236}">
              <a16:creationId xmlns:a16="http://schemas.microsoft.com/office/drawing/2014/main" id="{00000000-0008-0000-0100-000001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9060" y="3215640"/>
          <a:ext cx="35052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49530</xdr:colOff>
      <xdr:row>5</xdr:row>
      <xdr:rowOff>7620</xdr:rowOff>
    </xdr:from>
    <xdr:to>
      <xdr:col>0</xdr:col>
      <xdr:colOff>400050</xdr:colOff>
      <xdr:row>6</xdr:row>
      <xdr:rowOff>175260</xdr:rowOff>
    </xdr:to>
    <xdr:pic>
      <xdr:nvPicPr>
        <xdr:cNvPr id="2050" name="Picture 2">
          <a:extLst>
            <a:ext uri="{FF2B5EF4-FFF2-40B4-BE49-F238E27FC236}">
              <a16:creationId xmlns:a16="http://schemas.microsoft.com/office/drawing/2014/main" id="{00000000-0008-0000-0100-000002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49530" y="1196340"/>
          <a:ext cx="35052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73</xdr:row>
      <xdr:rowOff>30480</xdr:rowOff>
    </xdr:from>
    <xdr:to>
      <xdr:col>0</xdr:col>
      <xdr:colOff>419100</xdr:colOff>
      <xdr:row>74</xdr:row>
      <xdr:rowOff>167640</xdr:rowOff>
    </xdr:to>
    <xdr:pic>
      <xdr:nvPicPr>
        <xdr:cNvPr id="2051" name="Picture 3">
          <a:extLst>
            <a:ext uri="{FF2B5EF4-FFF2-40B4-BE49-F238E27FC236}">
              <a16:creationId xmlns:a16="http://schemas.microsoft.com/office/drawing/2014/main" id="{00000000-0008-0000-0100-000003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9060" y="13700760"/>
          <a:ext cx="32004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72390</xdr:colOff>
      <xdr:row>62</xdr:row>
      <xdr:rowOff>15240</xdr:rowOff>
    </xdr:from>
    <xdr:to>
      <xdr:col>0</xdr:col>
      <xdr:colOff>392430</xdr:colOff>
      <xdr:row>63</xdr:row>
      <xdr:rowOff>152400</xdr:rowOff>
    </xdr:to>
    <xdr:pic>
      <xdr:nvPicPr>
        <xdr:cNvPr id="2052" name="Picture 4">
          <a:extLst>
            <a:ext uri="{FF2B5EF4-FFF2-40B4-BE49-F238E27FC236}">
              <a16:creationId xmlns:a16="http://schemas.microsoft.com/office/drawing/2014/main" id="{00000000-0008-0000-0100-0000040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72390" y="11666220"/>
          <a:ext cx="32004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91440</xdr:colOff>
      <xdr:row>27</xdr:row>
      <xdr:rowOff>15240</xdr:rowOff>
    </xdr:from>
    <xdr:to>
      <xdr:col>0</xdr:col>
      <xdr:colOff>426720</xdr:colOff>
      <xdr:row>28</xdr:row>
      <xdr:rowOff>167640</xdr:rowOff>
    </xdr:to>
    <xdr:pic>
      <xdr:nvPicPr>
        <xdr:cNvPr id="2053" name="Picture 5">
          <a:extLst>
            <a:ext uri="{FF2B5EF4-FFF2-40B4-BE49-F238E27FC236}">
              <a16:creationId xmlns:a16="http://schemas.microsoft.com/office/drawing/2014/main" id="{00000000-0008-0000-0100-0000050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91440" y="5234940"/>
          <a:ext cx="33528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83820</xdr:colOff>
      <xdr:row>84</xdr:row>
      <xdr:rowOff>15240</xdr:rowOff>
    </xdr:from>
    <xdr:to>
      <xdr:col>0</xdr:col>
      <xdr:colOff>426720</xdr:colOff>
      <xdr:row>85</xdr:row>
      <xdr:rowOff>175260</xdr:rowOff>
    </xdr:to>
    <xdr:pic>
      <xdr:nvPicPr>
        <xdr:cNvPr id="2054" name="Picture 6">
          <a:extLst>
            <a:ext uri="{FF2B5EF4-FFF2-40B4-BE49-F238E27FC236}">
              <a16:creationId xmlns:a16="http://schemas.microsoft.com/office/drawing/2014/main" id="{00000000-0008-0000-0100-0000060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bwMode="auto">
        <a:xfrm>
          <a:off x="83820" y="15697200"/>
          <a:ext cx="3429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137160</xdr:colOff>
      <xdr:row>38</xdr:row>
      <xdr:rowOff>30480</xdr:rowOff>
    </xdr:from>
    <xdr:to>
      <xdr:col>0</xdr:col>
      <xdr:colOff>441960</xdr:colOff>
      <xdr:row>39</xdr:row>
      <xdr:rowOff>152400</xdr:rowOff>
    </xdr:to>
    <xdr:pic>
      <xdr:nvPicPr>
        <xdr:cNvPr id="2055" name="Picture 7">
          <a:extLst>
            <a:ext uri="{FF2B5EF4-FFF2-40B4-BE49-F238E27FC236}">
              <a16:creationId xmlns:a16="http://schemas.microsoft.com/office/drawing/2014/main" id="{00000000-0008-0000-0100-00000708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bwMode="auto">
        <a:xfrm>
          <a:off x="137160" y="72771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51</xdr:row>
      <xdr:rowOff>30480</xdr:rowOff>
    </xdr:from>
    <xdr:to>
      <xdr:col>0</xdr:col>
      <xdr:colOff>422910</xdr:colOff>
      <xdr:row>52</xdr:row>
      <xdr:rowOff>175260</xdr:rowOff>
    </xdr:to>
    <xdr:pic>
      <xdr:nvPicPr>
        <xdr:cNvPr id="2056" name="Picture 8">
          <a:extLst>
            <a:ext uri="{FF2B5EF4-FFF2-40B4-BE49-F238E27FC236}">
              <a16:creationId xmlns:a16="http://schemas.microsoft.com/office/drawing/2014/main" id="{00000000-0008-0000-0100-00000808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bwMode="auto">
        <a:xfrm>
          <a:off x="95250" y="9662160"/>
          <a:ext cx="32766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251460</xdr:colOff>
      <xdr:row>95</xdr:row>
      <xdr:rowOff>91440</xdr:rowOff>
    </xdr:from>
    <xdr:to>
      <xdr:col>0</xdr:col>
      <xdr:colOff>1242060</xdr:colOff>
      <xdr:row>95</xdr:row>
      <xdr:rowOff>533400</xdr:rowOff>
    </xdr:to>
    <xdr:pic>
      <xdr:nvPicPr>
        <xdr:cNvPr id="2057" name="Afbeelding 9" descr="LOOKHERE.GIF">
          <a:extLst>
            <a:ext uri="{FF2B5EF4-FFF2-40B4-BE49-F238E27FC236}">
              <a16:creationId xmlns:a16="http://schemas.microsoft.com/office/drawing/2014/main" id="{00000000-0008-0000-0100-00000908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51460" y="17792700"/>
          <a:ext cx="99060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220980</xdr:colOff>
      <xdr:row>95</xdr:row>
      <xdr:rowOff>68580</xdr:rowOff>
    </xdr:from>
    <xdr:to>
      <xdr:col>3</xdr:col>
      <xdr:colOff>114300</xdr:colOff>
      <xdr:row>95</xdr:row>
      <xdr:rowOff>579120</xdr:rowOff>
    </xdr:to>
    <xdr:pic>
      <xdr:nvPicPr>
        <xdr:cNvPr id="2058" name="Afbeelding 10" descr="LOOK---.GIF">
          <a:extLst>
            <a:ext uri="{FF2B5EF4-FFF2-40B4-BE49-F238E27FC236}">
              <a16:creationId xmlns:a16="http://schemas.microsoft.com/office/drawing/2014/main" id="{00000000-0008-0000-0100-00000A08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501640" y="17769840"/>
          <a:ext cx="53340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1920240</xdr:colOff>
      <xdr:row>1</xdr:row>
      <xdr:rowOff>342900</xdr:rowOff>
    </xdr:from>
    <xdr:to>
      <xdr:col>1</xdr:col>
      <xdr:colOff>2910840</xdr:colOff>
      <xdr:row>1</xdr:row>
      <xdr:rowOff>1417320</xdr:rowOff>
    </xdr:to>
    <xdr:graphicFrame macro="">
      <xdr:nvGraphicFramePr>
        <xdr:cNvPr id="3073" name="Grafiek 20">
          <a:extLst>
            <a:ext uri="{FF2B5EF4-FFF2-40B4-BE49-F238E27FC236}">
              <a16:creationId xmlns:a16="http://schemas.microsoft.com/office/drawing/2014/main" id="{00000000-0008-0000-02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2933700</xdr:colOff>
      <xdr:row>1</xdr:row>
      <xdr:rowOff>342900</xdr:rowOff>
    </xdr:from>
    <xdr:to>
      <xdr:col>1</xdr:col>
      <xdr:colOff>3939540</xdr:colOff>
      <xdr:row>1</xdr:row>
      <xdr:rowOff>1463040</xdr:rowOff>
    </xdr:to>
    <xdr:graphicFrame macro="">
      <xdr:nvGraphicFramePr>
        <xdr:cNvPr id="3074" name="Grafiek 21">
          <a:extLst>
            <a:ext uri="{FF2B5EF4-FFF2-40B4-BE49-F238E27FC236}">
              <a16:creationId xmlns:a16="http://schemas.microsoft.com/office/drawing/2014/main"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3947160</xdr:colOff>
      <xdr:row>1</xdr:row>
      <xdr:rowOff>342900</xdr:rowOff>
    </xdr:from>
    <xdr:to>
      <xdr:col>2</xdr:col>
      <xdr:colOff>45720</xdr:colOff>
      <xdr:row>1</xdr:row>
      <xdr:rowOff>1485900</xdr:rowOff>
    </xdr:to>
    <xdr:graphicFrame macro="">
      <xdr:nvGraphicFramePr>
        <xdr:cNvPr id="3075" name="Grafiek 22">
          <a:extLst>
            <a:ext uri="{FF2B5EF4-FFF2-40B4-BE49-F238E27FC236}">
              <a16:creationId xmlns:a16="http://schemas.microsoft.com/office/drawing/2014/main"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891540</xdr:colOff>
      <xdr:row>1</xdr:row>
      <xdr:rowOff>1402080</xdr:rowOff>
    </xdr:from>
    <xdr:to>
      <xdr:col>1</xdr:col>
      <xdr:colOff>1943100</xdr:colOff>
      <xdr:row>1</xdr:row>
      <xdr:rowOff>2438400</xdr:rowOff>
    </xdr:to>
    <xdr:graphicFrame macro="">
      <xdr:nvGraphicFramePr>
        <xdr:cNvPr id="3076" name="Grafiek 23">
          <a:extLst>
            <a:ext uri="{FF2B5EF4-FFF2-40B4-BE49-F238E27FC236}">
              <a16:creationId xmlns:a16="http://schemas.microsoft.com/office/drawing/2014/main"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1920240</xdr:colOff>
      <xdr:row>1</xdr:row>
      <xdr:rowOff>1402080</xdr:rowOff>
    </xdr:from>
    <xdr:to>
      <xdr:col>1</xdr:col>
      <xdr:colOff>2964180</xdr:colOff>
      <xdr:row>1</xdr:row>
      <xdr:rowOff>2476500</xdr:rowOff>
    </xdr:to>
    <xdr:graphicFrame macro="">
      <xdr:nvGraphicFramePr>
        <xdr:cNvPr id="3077" name="Grafiek 24">
          <a:extLst>
            <a:ext uri="{FF2B5EF4-FFF2-40B4-BE49-F238E27FC236}">
              <a16:creationId xmlns:a16="http://schemas.microsoft.com/office/drawing/2014/main" id="{00000000-0008-0000-0200-000005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2910840</xdr:colOff>
      <xdr:row>1</xdr:row>
      <xdr:rowOff>1402080</xdr:rowOff>
    </xdr:from>
    <xdr:to>
      <xdr:col>1</xdr:col>
      <xdr:colOff>4000500</xdr:colOff>
      <xdr:row>1</xdr:row>
      <xdr:rowOff>2476500</xdr:rowOff>
    </xdr:to>
    <xdr:graphicFrame macro="">
      <xdr:nvGraphicFramePr>
        <xdr:cNvPr id="3078" name="Grafiek 25">
          <a:extLst>
            <a:ext uri="{FF2B5EF4-FFF2-40B4-BE49-F238E27FC236}">
              <a16:creationId xmlns:a16="http://schemas.microsoft.com/office/drawing/2014/main" id="{00000000-0008-0000-0200-000006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3931920</xdr:colOff>
      <xdr:row>1</xdr:row>
      <xdr:rowOff>1402080</xdr:rowOff>
    </xdr:from>
    <xdr:to>
      <xdr:col>2</xdr:col>
      <xdr:colOff>99060</xdr:colOff>
      <xdr:row>1</xdr:row>
      <xdr:rowOff>2499360</xdr:rowOff>
    </xdr:to>
    <xdr:graphicFrame macro="">
      <xdr:nvGraphicFramePr>
        <xdr:cNvPr id="3079" name="Grafiek 26">
          <a:extLst>
            <a:ext uri="{FF2B5EF4-FFF2-40B4-BE49-F238E27FC236}">
              <a16:creationId xmlns:a16="http://schemas.microsoft.com/office/drawing/2014/main" id="{00000000-0008-0000-0200-000007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929640</xdr:colOff>
      <xdr:row>1</xdr:row>
      <xdr:rowOff>365760</xdr:rowOff>
    </xdr:from>
    <xdr:to>
      <xdr:col>1</xdr:col>
      <xdr:colOff>1889760</xdr:colOff>
      <xdr:row>1</xdr:row>
      <xdr:rowOff>1424940</xdr:rowOff>
    </xdr:to>
    <xdr:graphicFrame macro="">
      <xdr:nvGraphicFramePr>
        <xdr:cNvPr id="3080" name="Grafiek 27">
          <a:extLst>
            <a:ext uri="{FF2B5EF4-FFF2-40B4-BE49-F238E27FC236}">
              <a16:creationId xmlns:a16="http://schemas.microsoft.com/office/drawing/2014/main" id="{00000000-0008-0000-0200-000008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xdr:col>
      <xdr:colOff>411480</xdr:colOff>
      <xdr:row>41</xdr:row>
      <xdr:rowOff>30480</xdr:rowOff>
    </xdr:from>
    <xdr:to>
      <xdr:col>2</xdr:col>
      <xdr:colOff>830580</xdr:colOff>
      <xdr:row>41</xdr:row>
      <xdr:rowOff>381000</xdr:rowOff>
    </xdr:to>
    <xdr:pic macro="[0]!PrintResultaten">
      <xdr:nvPicPr>
        <xdr:cNvPr id="3081" name="Afbeelding 28" descr="PRINTING.GIF">
          <a:extLst>
            <a:ext uri="{FF2B5EF4-FFF2-40B4-BE49-F238E27FC236}">
              <a16:creationId xmlns:a16="http://schemas.microsoft.com/office/drawing/2014/main" id="{00000000-0008-0000-0200-0000090C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478780" y="18981420"/>
          <a:ext cx="4191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2743200</xdr:colOff>
      <xdr:row>3</xdr:row>
      <xdr:rowOff>22860</xdr:rowOff>
    </xdr:from>
    <xdr:to>
      <xdr:col>1</xdr:col>
      <xdr:colOff>3035846</xdr:colOff>
      <xdr:row>3</xdr:row>
      <xdr:rowOff>315506</xdr:rowOff>
    </xdr:to>
    <xdr:pic>
      <xdr:nvPicPr>
        <xdr:cNvPr id="2" name="Afbeelding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918460" y="5593080"/>
          <a:ext cx="292646" cy="292646"/>
        </a:xfrm>
        <a:prstGeom prst="rect">
          <a:avLst/>
        </a:prstGeom>
      </xdr:spPr>
    </xdr:pic>
    <xdr:clientData/>
  </xdr:twoCellAnchor>
  <xdr:twoCellAnchor editAs="oneCell">
    <xdr:from>
      <xdr:col>1</xdr:col>
      <xdr:colOff>3434220</xdr:colOff>
      <xdr:row>2</xdr:row>
      <xdr:rowOff>2527440</xdr:rowOff>
    </xdr:from>
    <xdr:to>
      <xdr:col>1</xdr:col>
      <xdr:colOff>3726866</xdr:colOff>
      <xdr:row>3</xdr:row>
      <xdr:rowOff>290246</xdr:rowOff>
    </xdr:to>
    <xdr:pic>
      <xdr:nvPicPr>
        <xdr:cNvPr id="3" name="Afbeelding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3609480" y="5560200"/>
          <a:ext cx="292646" cy="292646"/>
        </a:xfrm>
        <a:prstGeom prst="rect">
          <a:avLst/>
        </a:prstGeom>
      </xdr:spPr>
    </xdr:pic>
    <xdr:clientData/>
  </xdr:twoCellAnchor>
  <xdr:twoCellAnchor editAs="oneCell">
    <xdr:from>
      <xdr:col>1</xdr:col>
      <xdr:colOff>2044980</xdr:colOff>
      <xdr:row>3</xdr:row>
      <xdr:rowOff>25680</xdr:rowOff>
    </xdr:from>
    <xdr:to>
      <xdr:col>1</xdr:col>
      <xdr:colOff>2337626</xdr:colOff>
      <xdr:row>3</xdr:row>
      <xdr:rowOff>318326</xdr:rowOff>
    </xdr:to>
    <xdr:pic>
      <xdr:nvPicPr>
        <xdr:cNvPr id="4" name="Afbeelding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2220240" y="5595900"/>
          <a:ext cx="292646" cy="292646"/>
        </a:xfrm>
        <a:prstGeom prst="rect">
          <a:avLst/>
        </a:prstGeom>
      </xdr:spPr>
    </xdr:pic>
    <xdr:clientData/>
  </xdr:twoCellAnchor>
  <xdr:twoCellAnchor editAs="oneCell">
    <xdr:from>
      <xdr:col>1</xdr:col>
      <xdr:colOff>1356780</xdr:colOff>
      <xdr:row>3</xdr:row>
      <xdr:rowOff>8040</xdr:rowOff>
    </xdr:from>
    <xdr:to>
      <xdr:col>1</xdr:col>
      <xdr:colOff>1649426</xdr:colOff>
      <xdr:row>3</xdr:row>
      <xdr:rowOff>300686</xdr:rowOff>
    </xdr:to>
    <xdr:pic>
      <xdr:nvPicPr>
        <xdr:cNvPr id="5" name="Afbeelding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532040" y="5578260"/>
          <a:ext cx="292646" cy="292646"/>
        </a:xfrm>
        <a:prstGeom prst="rect">
          <a:avLst/>
        </a:prstGeom>
      </xdr:spPr>
    </xdr:pic>
    <xdr:clientData/>
  </xdr:twoCellAnchor>
  <xdr:twoCellAnchor editAs="oneCell">
    <xdr:from>
      <xdr:col>1</xdr:col>
      <xdr:colOff>4135680</xdr:colOff>
      <xdr:row>2</xdr:row>
      <xdr:rowOff>2535480</xdr:rowOff>
    </xdr:from>
    <xdr:to>
      <xdr:col>1</xdr:col>
      <xdr:colOff>4428326</xdr:colOff>
      <xdr:row>3</xdr:row>
      <xdr:rowOff>290666</xdr:rowOff>
    </xdr:to>
    <xdr:pic>
      <xdr:nvPicPr>
        <xdr:cNvPr id="6" name="Afbeelding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4310940" y="5568240"/>
          <a:ext cx="292646" cy="292646"/>
        </a:xfrm>
        <a:prstGeom prst="rect">
          <a:avLst/>
        </a:prstGeom>
      </xdr:spPr>
    </xdr:pic>
    <xdr:clientData/>
  </xdr:twoCellAnchor>
  <xdr:twoCellAnchor editAs="oneCell">
    <xdr:from>
      <xdr:col>1</xdr:col>
      <xdr:colOff>4834320</xdr:colOff>
      <xdr:row>3</xdr:row>
      <xdr:rowOff>33720</xdr:rowOff>
    </xdr:from>
    <xdr:to>
      <xdr:col>2</xdr:col>
      <xdr:colOff>234926</xdr:colOff>
      <xdr:row>3</xdr:row>
      <xdr:rowOff>326366</xdr:rowOff>
    </xdr:to>
    <xdr:pic>
      <xdr:nvPicPr>
        <xdr:cNvPr id="7" name="Afbeelding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5009580" y="5603940"/>
          <a:ext cx="292646" cy="292646"/>
        </a:xfrm>
        <a:prstGeom prst="rect">
          <a:avLst/>
        </a:prstGeom>
      </xdr:spPr>
    </xdr:pic>
    <xdr:clientData/>
  </xdr:twoCellAnchor>
  <xdr:twoCellAnchor editAs="oneCell">
    <xdr:from>
      <xdr:col>1</xdr:col>
      <xdr:colOff>663780</xdr:colOff>
      <xdr:row>3</xdr:row>
      <xdr:rowOff>8460</xdr:rowOff>
    </xdr:from>
    <xdr:to>
      <xdr:col>1</xdr:col>
      <xdr:colOff>956426</xdr:colOff>
      <xdr:row>3</xdr:row>
      <xdr:rowOff>301106</xdr:rowOff>
    </xdr:to>
    <xdr:pic>
      <xdr:nvPicPr>
        <xdr:cNvPr id="8" name="Afbeelding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839040" y="5578680"/>
          <a:ext cx="292646" cy="292646"/>
        </a:xfrm>
        <a:prstGeom prst="rect">
          <a:avLst/>
        </a:prstGeom>
      </xdr:spPr>
    </xdr:pic>
    <xdr:clientData/>
  </xdr:twoCellAnchor>
  <xdr:twoCellAnchor editAs="oneCell">
    <xdr:from>
      <xdr:col>2</xdr:col>
      <xdr:colOff>630900</xdr:colOff>
      <xdr:row>3</xdr:row>
      <xdr:rowOff>36540</xdr:rowOff>
    </xdr:from>
    <xdr:to>
      <xdr:col>2</xdr:col>
      <xdr:colOff>923546</xdr:colOff>
      <xdr:row>3</xdr:row>
      <xdr:rowOff>329186</xdr:rowOff>
    </xdr:to>
    <xdr:pic>
      <xdr:nvPicPr>
        <xdr:cNvPr id="9" name="Afbeelding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5698200" y="5606760"/>
          <a:ext cx="292646" cy="292646"/>
        </a:xfrm>
        <a:prstGeom prst="rect">
          <a:avLst/>
        </a:prstGeom>
      </xdr:spPr>
    </xdr:pic>
    <xdr:clientData/>
  </xdr:twoCellAnchor>
  <xdr:twoCellAnchor>
    <xdr:from>
      <xdr:col>1</xdr:col>
      <xdr:colOff>0</xdr:colOff>
      <xdr:row>2</xdr:row>
      <xdr:rowOff>0</xdr:rowOff>
    </xdr:from>
    <xdr:to>
      <xdr:col>3</xdr:col>
      <xdr:colOff>114300</xdr:colOff>
      <xdr:row>3</xdr:row>
      <xdr:rowOff>213360</xdr:rowOff>
    </xdr:to>
    <xdr:graphicFrame macro="">
      <xdr:nvGraphicFramePr>
        <xdr:cNvPr id="20" name="Grafiek 17">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83819</xdr:colOff>
      <xdr:row>20</xdr:row>
      <xdr:rowOff>327659</xdr:rowOff>
    </xdr:from>
    <xdr:to>
      <xdr:col>2</xdr:col>
      <xdr:colOff>803819</xdr:colOff>
      <xdr:row>22</xdr:row>
      <xdr:rowOff>95159</xdr:rowOff>
    </xdr:to>
    <xdr:pic>
      <xdr:nvPicPr>
        <xdr:cNvPr id="3" name="Afbeelding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33999" y="7627619"/>
          <a:ext cx="720000" cy="720000"/>
        </a:xfrm>
        <a:prstGeom prst="rect">
          <a:avLst/>
        </a:prstGeom>
      </xdr:spPr>
    </xdr:pic>
    <xdr:clientData/>
  </xdr:twoCellAnchor>
  <xdr:twoCellAnchor editAs="oneCell">
    <xdr:from>
      <xdr:col>2</xdr:col>
      <xdr:colOff>81419</xdr:colOff>
      <xdr:row>23</xdr:row>
      <xdr:rowOff>249059</xdr:rowOff>
    </xdr:from>
    <xdr:to>
      <xdr:col>2</xdr:col>
      <xdr:colOff>801419</xdr:colOff>
      <xdr:row>25</xdr:row>
      <xdr:rowOff>16559</xdr:rowOff>
    </xdr:to>
    <xdr:pic>
      <xdr:nvPicPr>
        <xdr:cNvPr id="4" name="Afbeelding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31599" y="8684399"/>
          <a:ext cx="720000" cy="720000"/>
        </a:xfrm>
        <a:prstGeom prst="rect">
          <a:avLst/>
        </a:prstGeom>
      </xdr:spPr>
    </xdr:pic>
    <xdr:clientData/>
  </xdr:twoCellAnchor>
  <xdr:twoCellAnchor editAs="oneCell">
    <xdr:from>
      <xdr:col>2</xdr:col>
      <xdr:colOff>86639</xdr:colOff>
      <xdr:row>14</xdr:row>
      <xdr:rowOff>315239</xdr:rowOff>
    </xdr:from>
    <xdr:to>
      <xdr:col>2</xdr:col>
      <xdr:colOff>806639</xdr:colOff>
      <xdr:row>16</xdr:row>
      <xdr:rowOff>82739</xdr:rowOff>
    </xdr:to>
    <xdr:pic>
      <xdr:nvPicPr>
        <xdr:cNvPr id="5" name="Afbeelding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336819" y="5344439"/>
          <a:ext cx="720000" cy="720000"/>
        </a:xfrm>
        <a:prstGeom prst="rect">
          <a:avLst/>
        </a:prstGeom>
      </xdr:spPr>
    </xdr:pic>
    <xdr:clientData/>
  </xdr:twoCellAnchor>
  <xdr:twoCellAnchor editAs="oneCell">
    <xdr:from>
      <xdr:col>2</xdr:col>
      <xdr:colOff>84239</xdr:colOff>
      <xdr:row>2</xdr:row>
      <xdr:rowOff>297599</xdr:rowOff>
    </xdr:from>
    <xdr:to>
      <xdr:col>2</xdr:col>
      <xdr:colOff>804239</xdr:colOff>
      <xdr:row>4</xdr:row>
      <xdr:rowOff>65099</xdr:rowOff>
    </xdr:to>
    <xdr:pic>
      <xdr:nvPicPr>
        <xdr:cNvPr id="6" name="Afbeelding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334419" y="785279"/>
          <a:ext cx="720000" cy="720000"/>
        </a:xfrm>
        <a:prstGeom prst="rect">
          <a:avLst/>
        </a:prstGeom>
      </xdr:spPr>
    </xdr:pic>
    <xdr:clientData/>
  </xdr:twoCellAnchor>
  <xdr:twoCellAnchor editAs="oneCell">
    <xdr:from>
      <xdr:col>2</xdr:col>
      <xdr:colOff>74219</xdr:colOff>
      <xdr:row>11</xdr:row>
      <xdr:rowOff>264719</xdr:rowOff>
    </xdr:from>
    <xdr:to>
      <xdr:col>2</xdr:col>
      <xdr:colOff>794219</xdr:colOff>
      <xdr:row>13</xdr:row>
      <xdr:rowOff>32219</xdr:rowOff>
    </xdr:to>
    <xdr:pic>
      <xdr:nvPicPr>
        <xdr:cNvPr id="7" name="Afbeelding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324399" y="4158539"/>
          <a:ext cx="720000" cy="720000"/>
        </a:xfrm>
        <a:prstGeom prst="rect">
          <a:avLst/>
        </a:prstGeom>
      </xdr:spPr>
    </xdr:pic>
    <xdr:clientData/>
  </xdr:twoCellAnchor>
  <xdr:twoCellAnchor editAs="oneCell">
    <xdr:from>
      <xdr:col>2</xdr:col>
      <xdr:colOff>94679</xdr:colOff>
      <xdr:row>8</xdr:row>
      <xdr:rowOff>277559</xdr:rowOff>
    </xdr:from>
    <xdr:to>
      <xdr:col>2</xdr:col>
      <xdr:colOff>814679</xdr:colOff>
      <xdr:row>10</xdr:row>
      <xdr:rowOff>45059</xdr:rowOff>
    </xdr:to>
    <xdr:pic>
      <xdr:nvPicPr>
        <xdr:cNvPr id="8" name="Afbeelding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5344859" y="3035999"/>
          <a:ext cx="720000" cy="720000"/>
        </a:xfrm>
        <a:prstGeom prst="rect">
          <a:avLst/>
        </a:prstGeom>
      </xdr:spPr>
    </xdr:pic>
    <xdr:clientData/>
  </xdr:twoCellAnchor>
  <xdr:twoCellAnchor editAs="oneCell">
    <xdr:from>
      <xdr:col>2</xdr:col>
      <xdr:colOff>77039</xdr:colOff>
      <xdr:row>5</xdr:row>
      <xdr:rowOff>290399</xdr:rowOff>
    </xdr:from>
    <xdr:to>
      <xdr:col>2</xdr:col>
      <xdr:colOff>797039</xdr:colOff>
      <xdr:row>7</xdr:row>
      <xdr:rowOff>57899</xdr:rowOff>
    </xdr:to>
    <xdr:pic>
      <xdr:nvPicPr>
        <xdr:cNvPr id="9" name="Afbeelding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5327219" y="1913459"/>
          <a:ext cx="720000" cy="720000"/>
        </a:xfrm>
        <a:prstGeom prst="rect">
          <a:avLst/>
        </a:prstGeom>
      </xdr:spPr>
    </xdr:pic>
    <xdr:clientData/>
  </xdr:twoCellAnchor>
  <xdr:twoCellAnchor editAs="oneCell">
    <xdr:from>
      <xdr:col>2</xdr:col>
      <xdr:colOff>82259</xdr:colOff>
      <xdr:row>17</xdr:row>
      <xdr:rowOff>303239</xdr:rowOff>
    </xdr:from>
    <xdr:to>
      <xdr:col>2</xdr:col>
      <xdr:colOff>802259</xdr:colOff>
      <xdr:row>19</xdr:row>
      <xdr:rowOff>70739</xdr:rowOff>
    </xdr:to>
    <xdr:pic>
      <xdr:nvPicPr>
        <xdr:cNvPr id="10" name="Afbeelding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5332439" y="6467819"/>
          <a:ext cx="720000" cy="720000"/>
        </a:xfrm>
        <a:prstGeom prst="rect">
          <a:avLst/>
        </a:prstGeom>
      </xdr:spPr>
    </xdr:pic>
    <xdr:clientData/>
  </xdr:twoCellAnchor>
  <xdr:twoCellAnchor editAs="oneCell">
    <xdr:from>
      <xdr:col>1</xdr:col>
      <xdr:colOff>0</xdr:colOff>
      <xdr:row>26</xdr:row>
      <xdr:rowOff>0</xdr:rowOff>
    </xdr:from>
    <xdr:to>
      <xdr:col>1</xdr:col>
      <xdr:colOff>7620</xdr:colOff>
      <xdr:row>26</xdr:row>
      <xdr:rowOff>7620</xdr:rowOff>
    </xdr:to>
    <xdr:pic>
      <xdr:nvPicPr>
        <xdr:cNvPr id="21" name="logo" descr="YouTube-startpagina">
          <a:extLst>
            <a:ext uri="{FF2B5EF4-FFF2-40B4-BE49-F238E27FC236}">
              <a16:creationId xmlns:a16="http://schemas.microsoft.com/office/drawing/2014/main" id="{00000000-0008-0000-0300-000015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75260" y="957072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15240</xdr:colOff>
      <xdr:row>25</xdr:row>
      <xdr:rowOff>171212</xdr:rowOff>
    </xdr:from>
    <xdr:to>
      <xdr:col>1</xdr:col>
      <xdr:colOff>647700</xdr:colOff>
      <xdr:row>27</xdr:row>
      <xdr:rowOff>22860</xdr:rowOff>
    </xdr:to>
    <xdr:pic>
      <xdr:nvPicPr>
        <xdr:cNvPr id="23" name="irc_mi" descr="http://2.media.hyves-static.net/1529671113/4/E1l6/1/img1529671113.jpeg">
          <a:hlinkClick xmlns:r="http://schemas.openxmlformats.org/officeDocument/2006/relationships" r:id="rId10" tooltip="Ga naar YouTube"/>
          <a:extLst>
            <a:ext uri="{FF2B5EF4-FFF2-40B4-BE49-F238E27FC236}">
              <a16:creationId xmlns:a16="http://schemas.microsoft.com/office/drawing/2014/main" id="{00000000-0008-0000-0300-000017000000}"/>
            </a:ext>
          </a:extLst>
        </xdr:cNvPr>
        <xdr:cNvPicPr>
          <a:picLocks noChangeAspect="1" noChangeArrowheads="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t="28333" b="25833"/>
        <a:stretch/>
      </xdr:blipFill>
      <xdr:spPr bwMode="auto">
        <a:xfrm>
          <a:off x="190500" y="9559052"/>
          <a:ext cx="632460" cy="2174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60960</xdr:colOff>
      <xdr:row>0</xdr:row>
      <xdr:rowOff>45720</xdr:rowOff>
    </xdr:from>
    <xdr:to>
      <xdr:col>0</xdr:col>
      <xdr:colOff>6256020</xdr:colOff>
      <xdr:row>4</xdr:row>
      <xdr:rowOff>22860</xdr:rowOff>
    </xdr:to>
    <xdr:pic>
      <xdr:nvPicPr>
        <xdr:cNvPr id="3" name="Afbeelding 2">
          <a:hlinkClick xmlns:r="http://schemas.openxmlformats.org/officeDocument/2006/relationships" r:id="rId1" tooltip="Download de A3 placemat met mindmap en uitleg over talenten en leervoorkeuren op www.talentstimuleren.nl"/>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7810" t="10095" r="17259" b="4723"/>
        <a:stretch/>
      </xdr:blipFill>
      <xdr:spPr>
        <a:xfrm>
          <a:off x="60960" y="45720"/>
          <a:ext cx="6195060" cy="57226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68580</xdr:colOff>
      <xdr:row>13</xdr:row>
      <xdr:rowOff>0</xdr:rowOff>
    </xdr:from>
    <xdr:to>
      <xdr:col>3</xdr:col>
      <xdr:colOff>533400</xdr:colOff>
      <xdr:row>17</xdr:row>
      <xdr:rowOff>175260</xdr:rowOff>
    </xdr:to>
    <xdr:graphicFrame macro="">
      <xdr:nvGraphicFramePr>
        <xdr:cNvPr id="14337" name="Grafiek 4">
          <a:extLst>
            <a:ext uri="{FF2B5EF4-FFF2-40B4-BE49-F238E27FC236}">
              <a16:creationId xmlns:a16="http://schemas.microsoft.com/office/drawing/2014/main" id="{00000000-0008-0000-0500-000001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60960</xdr:colOff>
      <xdr:row>13</xdr:row>
      <xdr:rowOff>0</xdr:rowOff>
    </xdr:from>
    <xdr:to>
      <xdr:col>5</xdr:col>
      <xdr:colOff>601980</xdr:colOff>
      <xdr:row>17</xdr:row>
      <xdr:rowOff>175260</xdr:rowOff>
    </xdr:to>
    <xdr:graphicFrame macro="">
      <xdr:nvGraphicFramePr>
        <xdr:cNvPr id="14338" name="Grafiek 5">
          <a:extLst>
            <a:ext uri="{FF2B5EF4-FFF2-40B4-BE49-F238E27FC236}">
              <a16:creationId xmlns:a16="http://schemas.microsoft.com/office/drawing/2014/main" id="{00000000-0008-0000-0500-000002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23</xdr:row>
      <xdr:rowOff>0</xdr:rowOff>
    </xdr:from>
    <xdr:to>
      <xdr:col>15</xdr:col>
      <xdr:colOff>441960</xdr:colOff>
      <xdr:row>28</xdr:row>
      <xdr:rowOff>152400</xdr:rowOff>
    </xdr:to>
    <xdr:graphicFrame macro="">
      <xdr:nvGraphicFramePr>
        <xdr:cNvPr id="14339" name="Grafiek 6">
          <a:extLst>
            <a:ext uri="{FF2B5EF4-FFF2-40B4-BE49-F238E27FC236}">
              <a16:creationId xmlns:a16="http://schemas.microsoft.com/office/drawing/2014/main" id="{00000000-0008-0000-0500-000003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25</xdr:row>
      <xdr:rowOff>0</xdr:rowOff>
    </xdr:from>
    <xdr:to>
      <xdr:col>17</xdr:col>
      <xdr:colOff>213360</xdr:colOff>
      <xdr:row>30</xdr:row>
      <xdr:rowOff>152400</xdr:rowOff>
    </xdr:to>
    <xdr:graphicFrame macro="">
      <xdr:nvGraphicFramePr>
        <xdr:cNvPr id="14340" name="Grafiek 7">
          <a:extLst>
            <a:ext uri="{FF2B5EF4-FFF2-40B4-BE49-F238E27FC236}">
              <a16:creationId xmlns:a16="http://schemas.microsoft.com/office/drawing/2014/main" id="{00000000-0008-0000-0500-000004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60960</xdr:colOff>
      <xdr:row>13</xdr:row>
      <xdr:rowOff>0</xdr:rowOff>
    </xdr:from>
    <xdr:to>
      <xdr:col>7</xdr:col>
      <xdr:colOff>601980</xdr:colOff>
      <xdr:row>17</xdr:row>
      <xdr:rowOff>175260</xdr:rowOff>
    </xdr:to>
    <xdr:graphicFrame macro="">
      <xdr:nvGraphicFramePr>
        <xdr:cNvPr id="14341" name="Grafiek 8">
          <a:extLst>
            <a:ext uri="{FF2B5EF4-FFF2-40B4-BE49-F238E27FC236}">
              <a16:creationId xmlns:a16="http://schemas.microsoft.com/office/drawing/2014/main" id="{00000000-0008-0000-0500-000005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17</xdr:row>
      <xdr:rowOff>0</xdr:rowOff>
    </xdr:from>
    <xdr:to>
      <xdr:col>13</xdr:col>
      <xdr:colOff>541020</xdr:colOff>
      <xdr:row>21</xdr:row>
      <xdr:rowOff>175260</xdr:rowOff>
    </xdr:to>
    <xdr:graphicFrame macro="">
      <xdr:nvGraphicFramePr>
        <xdr:cNvPr id="14342" name="Grafiek 10">
          <a:extLst>
            <a:ext uri="{FF2B5EF4-FFF2-40B4-BE49-F238E27FC236}">
              <a16:creationId xmlns:a16="http://schemas.microsoft.com/office/drawing/2014/main" id="{00000000-0008-0000-0500-000006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13</xdr:row>
      <xdr:rowOff>0</xdr:rowOff>
    </xdr:from>
    <xdr:to>
      <xdr:col>9</xdr:col>
      <xdr:colOff>541020</xdr:colOff>
      <xdr:row>17</xdr:row>
      <xdr:rowOff>175260</xdr:rowOff>
    </xdr:to>
    <xdr:graphicFrame macro="">
      <xdr:nvGraphicFramePr>
        <xdr:cNvPr id="14343" name="Grafiek 11">
          <a:extLst>
            <a:ext uri="{FF2B5EF4-FFF2-40B4-BE49-F238E27FC236}">
              <a16:creationId xmlns:a16="http://schemas.microsoft.com/office/drawing/2014/main" id="{00000000-0008-0000-0500-000007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13</xdr:row>
      <xdr:rowOff>0</xdr:rowOff>
    </xdr:from>
    <xdr:to>
      <xdr:col>11</xdr:col>
      <xdr:colOff>541020</xdr:colOff>
      <xdr:row>17</xdr:row>
      <xdr:rowOff>175260</xdr:rowOff>
    </xdr:to>
    <xdr:graphicFrame macro="">
      <xdr:nvGraphicFramePr>
        <xdr:cNvPr id="14344" name="Grafiek 12">
          <a:extLst>
            <a:ext uri="{FF2B5EF4-FFF2-40B4-BE49-F238E27FC236}">
              <a16:creationId xmlns:a16="http://schemas.microsoft.com/office/drawing/2014/main" id="{00000000-0008-0000-0500-000008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0</xdr:colOff>
      <xdr:row>13</xdr:row>
      <xdr:rowOff>0</xdr:rowOff>
    </xdr:from>
    <xdr:to>
      <xdr:col>13</xdr:col>
      <xdr:colOff>541020</xdr:colOff>
      <xdr:row>17</xdr:row>
      <xdr:rowOff>175260</xdr:rowOff>
    </xdr:to>
    <xdr:graphicFrame macro="">
      <xdr:nvGraphicFramePr>
        <xdr:cNvPr id="14345" name="Grafiek 13">
          <a:extLst>
            <a:ext uri="{FF2B5EF4-FFF2-40B4-BE49-F238E27FC236}">
              <a16:creationId xmlns:a16="http://schemas.microsoft.com/office/drawing/2014/main" id="{00000000-0008-0000-0500-000009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0</xdr:colOff>
      <xdr:row>13</xdr:row>
      <xdr:rowOff>0</xdr:rowOff>
    </xdr:from>
    <xdr:to>
      <xdr:col>15</xdr:col>
      <xdr:colOff>541020</xdr:colOff>
      <xdr:row>17</xdr:row>
      <xdr:rowOff>175260</xdr:rowOff>
    </xdr:to>
    <xdr:graphicFrame macro="">
      <xdr:nvGraphicFramePr>
        <xdr:cNvPr id="14346" name="Grafiek 14">
          <a:extLst>
            <a:ext uri="{FF2B5EF4-FFF2-40B4-BE49-F238E27FC236}">
              <a16:creationId xmlns:a16="http://schemas.microsoft.com/office/drawing/2014/main" id="{00000000-0008-0000-0500-00000A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13</xdr:row>
      <xdr:rowOff>0</xdr:rowOff>
    </xdr:from>
    <xdr:to>
      <xdr:col>1</xdr:col>
      <xdr:colOff>480060</xdr:colOff>
      <xdr:row>17</xdr:row>
      <xdr:rowOff>175260</xdr:rowOff>
    </xdr:to>
    <xdr:graphicFrame macro="">
      <xdr:nvGraphicFramePr>
        <xdr:cNvPr id="14347" name="Grafiek 16">
          <a:extLst>
            <a:ext uri="{FF2B5EF4-FFF2-40B4-BE49-F238E27FC236}">
              <a16:creationId xmlns:a16="http://schemas.microsoft.com/office/drawing/2014/main" id="{00000000-0008-0000-0500-00000B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youtube.com/watch?v=SSYpxBBTr5k"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www.hoogbegaafdheid-in-zicht.nl/index.php/leervoorkeur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5CA2E"/>
  </sheetPr>
  <dimension ref="A1:D20"/>
  <sheetViews>
    <sheetView tabSelected="1" topLeftCell="A5" workbookViewId="0">
      <selection activeCell="B15" sqref="B15"/>
    </sheetView>
  </sheetViews>
  <sheetFormatPr defaultColWidth="0" defaultRowHeight="15" zeroHeight="1" x14ac:dyDescent="0.25"/>
  <cols>
    <col min="1" max="1" width="1.5703125" customWidth="1"/>
    <col min="2" max="2" width="67.5703125" customWidth="1"/>
    <col min="3" max="3" width="17.140625" customWidth="1"/>
    <col min="4" max="4" width="9.140625" customWidth="1"/>
    <col min="5" max="16384" width="9.140625" hidden="1"/>
  </cols>
  <sheetData>
    <row r="1" spans="1:4" ht="39" customHeight="1" x14ac:dyDescent="0.25">
      <c r="A1" s="96" t="s">
        <v>59</v>
      </c>
      <c r="B1" s="97"/>
      <c r="C1" s="98"/>
      <c r="D1" s="4"/>
    </row>
    <row r="2" spans="1:4" ht="23.25" customHeight="1" x14ac:dyDescent="0.25">
      <c r="A2" s="21"/>
      <c r="B2" s="92"/>
      <c r="C2" s="93"/>
      <c r="D2" s="4"/>
    </row>
    <row r="3" spans="1:4" ht="40.5" customHeight="1" x14ac:dyDescent="0.25">
      <c r="A3" s="21"/>
      <c r="B3" s="94" t="s">
        <v>138</v>
      </c>
      <c r="C3" s="95"/>
      <c r="D3" s="4"/>
    </row>
    <row r="4" spans="1:4" ht="21.75" customHeight="1" x14ac:dyDescent="0.25">
      <c r="A4" s="21"/>
      <c r="B4" s="88" t="s">
        <v>128</v>
      </c>
      <c r="C4" s="89"/>
      <c r="D4" s="4"/>
    </row>
    <row r="5" spans="1:4" ht="114" customHeight="1" x14ac:dyDescent="0.25">
      <c r="A5" s="21"/>
      <c r="B5" s="41" t="s">
        <v>129</v>
      </c>
      <c r="C5" s="42" t="s">
        <v>71</v>
      </c>
      <c r="D5" s="4"/>
    </row>
    <row r="6" spans="1:4" ht="18.75" x14ac:dyDescent="0.25">
      <c r="A6" s="21"/>
      <c r="B6" s="82" t="s">
        <v>140</v>
      </c>
      <c r="C6" s="83"/>
      <c r="D6" s="4"/>
    </row>
    <row r="7" spans="1:4" ht="62.45" customHeight="1" x14ac:dyDescent="0.25">
      <c r="A7" s="21"/>
      <c r="B7" s="86" t="s">
        <v>160</v>
      </c>
      <c r="C7" s="87"/>
      <c r="D7" s="4"/>
    </row>
    <row r="8" spans="1:4" x14ac:dyDescent="0.25">
      <c r="A8" s="21"/>
      <c r="B8" s="86" t="s">
        <v>73</v>
      </c>
      <c r="C8" s="87"/>
      <c r="D8" s="4"/>
    </row>
    <row r="9" spans="1:4" x14ac:dyDescent="0.25">
      <c r="A9" s="21"/>
      <c r="B9" s="86" t="s">
        <v>74</v>
      </c>
      <c r="C9" s="87"/>
      <c r="D9" s="4"/>
    </row>
    <row r="10" spans="1:4" x14ac:dyDescent="0.25">
      <c r="A10" s="21"/>
      <c r="B10" s="86" t="s">
        <v>75</v>
      </c>
      <c r="C10" s="87"/>
      <c r="D10" s="4"/>
    </row>
    <row r="11" spans="1:4" x14ac:dyDescent="0.25">
      <c r="A11" s="21"/>
      <c r="B11" s="86" t="s">
        <v>76</v>
      </c>
      <c r="C11" s="87"/>
      <c r="D11" s="4"/>
    </row>
    <row r="12" spans="1:4" x14ac:dyDescent="0.25">
      <c r="A12" s="21"/>
      <c r="B12" s="26"/>
      <c r="C12" s="43"/>
      <c r="D12" s="4"/>
    </row>
    <row r="13" spans="1:4" ht="34.5" customHeight="1" x14ac:dyDescent="0.25">
      <c r="A13" s="21"/>
      <c r="B13" s="84" t="s">
        <v>139</v>
      </c>
      <c r="C13" s="85"/>
      <c r="D13" s="4"/>
    </row>
    <row r="14" spans="1:4" ht="20.25" customHeight="1" x14ac:dyDescent="0.25">
      <c r="A14" s="21"/>
      <c r="B14" s="88" t="s">
        <v>130</v>
      </c>
      <c r="C14" s="89"/>
      <c r="D14" s="4"/>
    </row>
    <row r="15" spans="1:4" x14ac:dyDescent="0.25">
      <c r="A15" s="21"/>
      <c r="B15" s="51"/>
      <c r="C15" s="31"/>
      <c r="D15" s="4"/>
    </row>
    <row r="16" spans="1:4" x14ac:dyDescent="0.25">
      <c r="A16" s="23"/>
      <c r="B16" s="90"/>
      <c r="C16" s="91"/>
      <c r="D16" s="4"/>
    </row>
    <row r="17" spans="1:4" x14ac:dyDescent="0.25">
      <c r="A17" s="44"/>
      <c r="B17" s="76" t="s">
        <v>98</v>
      </c>
      <c r="C17" s="77"/>
      <c r="D17" s="4"/>
    </row>
    <row r="18" spans="1:4" x14ac:dyDescent="0.25">
      <c r="A18" s="21"/>
      <c r="B18" s="78"/>
      <c r="C18" s="79"/>
      <c r="D18" s="4"/>
    </row>
    <row r="19" spans="1:4" x14ac:dyDescent="0.25">
      <c r="A19" s="23"/>
      <c r="B19" s="80"/>
      <c r="C19" s="81"/>
      <c r="D19" s="4"/>
    </row>
    <row r="20" spans="1:4" x14ac:dyDescent="0.25">
      <c r="A20" s="4"/>
      <c r="B20" s="4"/>
      <c r="C20" s="4"/>
      <c r="D20" s="4"/>
    </row>
  </sheetData>
  <sheetProtection algorithmName="SHA-512" hashValue="UowVjBV2ylDGxwJzrisF7jD9aNnNzq2f+K/y1d/am/2rRMKTTozKu92kLroyYKW9PFirnA5MzBH6ndydZJLeYw==" saltValue="S4WE2OydyvhYIxF2dFWcog==" spinCount="100000" sheet="1" objects="1" scenarios="1" selectLockedCells="1"/>
  <mergeCells count="14">
    <mergeCell ref="B2:C2"/>
    <mergeCell ref="B3:C3"/>
    <mergeCell ref="B4:C4"/>
    <mergeCell ref="B7:C7"/>
    <mergeCell ref="A1:C1"/>
    <mergeCell ref="B17:C19"/>
    <mergeCell ref="B6:C6"/>
    <mergeCell ref="B13:C13"/>
    <mergeCell ref="B9:C9"/>
    <mergeCell ref="B10:C10"/>
    <mergeCell ref="B11:C11"/>
    <mergeCell ref="B14:C14"/>
    <mergeCell ref="B8:C8"/>
    <mergeCell ref="B16:C16"/>
  </mergeCells>
  <conditionalFormatting sqref="B15:C15">
    <cfRule type="cellIs" dxfId="7" priority="1" operator="equal">
      <formula>"Vul hier je naam in"</formula>
    </cfRule>
  </conditionalFormatting>
  <hyperlinks>
    <hyperlink ref="B17:C19" location="start" tooltip="Ga naar de vragenlijst" display="&gt;&gt; Doe nu de test op het volgende tabblad 'Vragenlijst'" xr:uid="{00000000-0004-0000-0000-000000000000}"/>
  </hyperlinks>
  <pageMargins left="0.7" right="0.7" top="0.75" bottom="0.75" header="0.3" footer="0.3"/>
  <pageSetup paperSize="9" orientation="portrait" horizontalDpi="1200" verticalDpi="1200" r:id="rId1"/>
  <headerFooter>
    <oddFooter>&amp;C&amp;8&amp;K00-049© 2009, Desirée Houkema (gebaseerd op vragenlijst ontwikkeld door: Minka Dumont)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00"/>
  </sheetPr>
  <dimension ref="A1:F102"/>
  <sheetViews>
    <sheetView topLeftCell="A3" workbookViewId="0">
      <selection activeCell="A3" sqref="A3:E3"/>
    </sheetView>
  </sheetViews>
  <sheetFormatPr defaultColWidth="0" defaultRowHeight="15" zeroHeight="1" x14ac:dyDescent="0.25"/>
  <cols>
    <col min="1" max="1" width="77" customWidth="1"/>
    <col min="2" max="5" width="4.7109375" style="3" customWidth="1"/>
    <col min="6" max="6" width="34.85546875" style="2" customWidth="1"/>
    <col min="7" max="16384" width="9.140625" hidden="1"/>
  </cols>
  <sheetData>
    <row r="1" spans="1:6" ht="35.25" customHeight="1" x14ac:dyDescent="0.25">
      <c r="A1" s="114" t="s">
        <v>99</v>
      </c>
      <c r="B1" s="114"/>
      <c r="C1" s="114"/>
      <c r="D1" s="114"/>
      <c r="E1" s="114"/>
      <c r="F1" s="49" t="s">
        <v>137</v>
      </c>
    </row>
    <row r="2" spans="1:6" x14ac:dyDescent="0.25">
      <c r="A2" s="116"/>
      <c r="B2" s="116"/>
      <c r="C2" s="116"/>
      <c r="D2" s="116"/>
      <c r="E2" s="116"/>
      <c r="F2" s="46" t="s">
        <v>77</v>
      </c>
    </row>
    <row r="3" spans="1:6" x14ac:dyDescent="0.25">
      <c r="A3" s="99" t="str">
        <f>IF(naam="Vul hier je naam in","&lt;&lt; Naam nog niet ingevuld","Naam:  "&amp;naam)</f>
        <v xml:space="preserve">Naam:  </v>
      </c>
      <c r="B3" s="99"/>
      <c r="C3" s="99"/>
      <c r="D3" s="99"/>
      <c r="E3" s="100"/>
      <c r="F3" s="47" t="s">
        <v>78</v>
      </c>
    </row>
    <row r="4" spans="1:6" x14ac:dyDescent="0.25">
      <c r="A4" s="101"/>
      <c r="B4" s="101"/>
      <c r="C4" s="101"/>
      <c r="D4" s="101"/>
      <c r="E4" s="101"/>
      <c r="F4" s="47" t="s">
        <v>79</v>
      </c>
    </row>
    <row r="5" spans="1:6" ht="15.75" x14ac:dyDescent="0.25">
      <c r="A5" s="115" t="s">
        <v>72</v>
      </c>
      <c r="B5" s="115"/>
      <c r="C5" s="115"/>
      <c r="D5" s="115"/>
      <c r="E5" s="115"/>
      <c r="F5" s="48" t="s">
        <v>80</v>
      </c>
    </row>
    <row r="6" spans="1:6" x14ac:dyDescent="0.25">
      <c r="A6" s="121" t="s">
        <v>136</v>
      </c>
      <c r="B6" s="104" t="s">
        <v>0</v>
      </c>
      <c r="C6" s="104"/>
      <c r="D6" s="104" t="s">
        <v>1</v>
      </c>
      <c r="E6" s="104"/>
      <c r="F6" s="45"/>
    </row>
    <row r="7" spans="1:6" x14ac:dyDescent="0.25">
      <c r="A7" s="122"/>
      <c r="B7" s="6" t="s">
        <v>2</v>
      </c>
      <c r="C7" s="7" t="s">
        <v>3</v>
      </c>
      <c r="D7" s="7" t="s">
        <v>4</v>
      </c>
      <c r="E7" s="6" t="s">
        <v>5</v>
      </c>
      <c r="F7" s="45"/>
    </row>
    <row r="8" spans="1:6" x14ac:dyDescent="0.25">
      <c r="A8" s="8" t="s">
        <v>6</v>
      </c>
      <c r="B8" s="52"/>
      <c r="C8" s="52"/>
      <c r="D8" s="52"/>
      <c r="E8" s="52"/>
      <c r="F8" s="45" t="str">
        <f>IF(COUNTIF(B8:E8,"x")&gt;1,"Selecteer één vakje","")</f>
        <v/>
      </c>
    </row>
    <row r="9" spans="1:6" ht="15" customHeight="1" x14ac:dyDescent="0.25">
      <c r="A9" s="8" t="s">
        <v>7</v>
      </c>
      <c r="B9" s="52"/>
      <c r="C9" s="52"/>
      <c r="D9" s="52"/>
      <c r="E9" s="52"/>
      <c r="F9" s="45" t="str">
        <f t="shared" ref="F9:F15" si="0">IF(COUNTIF(B9:E9,"x")&gt;1,"Selecteer één vakje","")</f>
        <v/>
      </c>
    </row>
    <row r="10" spans="1:6" x14ac:dyDescent="0.25">
      <c r="A10" s="8" t="s">
        <v>8</v>
      </c>
      <c r="B10" s="52"/>
      <c r="C10" s="52"/>
      <c r="D10" s="52"/>
      <c r="E10" s="52"/>
      <c r="F10" s="45" t="str">
        <f t="shared" si="0"/>
        <v/>
      </c>
    </row>
    <row r="11" spans="1:6" x14ac:dyDescent="0.25">
      <c r="A11" s="8" t="s">
        <v>9</v>
      </c>
      <c r="B11" s="52"/>
      <c r="C11" s="52"/>
      <c r="D11" s="52"/>
      <c r="E11" s="52"/>
      <c r="F11" s="45" t="str">
        <f t="shared" si="0"/>
        <v/>
      </c>
    </row>
    <row r="12" spans="1:6" x14ac:dyDescent="0.25">
      <c r="A12" s="8" t="s">
        <v>10</v>
      </c>
      <c r="B12" s="52"/>
      <c r="C12" s="52"/>
      <c r="D12" s="52"/>
      <c r="E12" s="52"/>
      <c r="F12" s="45" t="str">
        <f t="shared" si="0"/>
        <v/>
      </c>
    </row>
    <row r="13" spans="1:6" x14ac:dyDescent="0.25">
      <c r="A13" s="8" t="s">
        <v>11</v>
      </c>
      <c r="B13" s="52"/>
      <c r="C13" s="52"/>
      <c r="D13" s="52"/>
      <c r="E13" s="52"/>
      <c r="F13" s="45" t="str">
        <f t="shared" si="0"/>
        <v/>
      </c>
    </row>
    <row r="14" spans="1:6" x14ac:dyDescent="0.25">
      <c r="A14" s="8" t="s">
        <v>12</v>
      </c>
      <c r="B14" s="52"/>
      <c r="C14" s="52"/>
      <c r="D14" s="52"/>
      <c r="E14" s="52"/>
      <c r="F14" s="45" t="str">
        <f t="shared" si="0"/>
        <v/>
      </c>
    </row>
    <row r="15" spans="1:6" x14ac:dyDescent="0.25">
      <c r="A15" s="8" t="s">
        <v>133</v>
      </c>
      <c r="B15" s="52"/>
      <c r="C15" s="52"/>
      <c r="D15" s="52"/>
      <c r="E15" s="52"/>
      <c r="F15" s="45" t="str">
        <f t="shared" si="0"/>
        <v/>
      </c>
    </row>
    <row r="16" spans="1:6" x14ac:dyDescent="0.25">
      <c r="A16" s="4"/>
      <c r="B16" s="5"/>
      <c r="C16" s="5"/>
      <c r="D16" s="5"/>
      <c r="E16" s="5"/>
      <c r="F16" s="45"/>
    </row>
    <row r="17" spans="1:6" x14ac:dyDescent="0.25">
      <c r="A17" s="123" t="s">
        <v>13</v>
      </c>
      <c r="B17" s="104" t="s">
        <v>0</v>
      </c>
      <c r="C17" s="104"/>
      <c r="D17" s="104" t="s">
        <v>1</v>
      </c>
      <c r="E17" s="104"/>
      <c r="F17" s="45"/>
    </row>
    <row r="18" spans="1:6" x14ac:dyDescent="0.25">
      <c r="A18" s="123"/>
      <c r="B18" s="6" t="s">
        <v>2</v>
      </c>
      <c r="C18" s="7" t="s">
        <v>3</v>
      </c>
      <c r="D18" s="7" t="s">
        <v>4</v>
      </c>
      <c r="E18" s="6" t="s">
        <v>5</v>
      </c>
      <c r="F18" s="45"/>
    </row>
    <row r="19" spans="1:6" x14ac:dyDescent="0.25">
      <c r="A19" s="8" t="s">
        <v>14</v>
      </c>
      <c r="B19" s="52"/>
      <c r="C19" s="52"/>
      <c r="D19" s="52"/>
      <c r="E19" s="52"/>
      <c r="F19" s="45" t="str">
        <f>IF(COUNTIF(B19:E19,"x")&gt;1,"Selecteer één vakje","")</f>
        <v/>
      </c>
    </row>
    <row r="20" spans="1:6" x14ac:dyDescent="0.25">
      <c r="A20" s="8" t="s">
        <v>60</v>
      </c>
      <c r="B20" s="52"/>
      <c r="C20" s="52"/>
      <c r="D20" s="52"/>
      <c r="E20" s="52"/>
      <c r="F20" s="45" t="str">
        <f t="shared" ref="F20:F26" si="1">IF(COUNTIF(B20:E20,"x")&gt;1,"Selecteer één vakje","")</f>
        <v/>
      </c>
    </row>
    <row r="21" spans="1:6" x14ac:dyDescent="0.25">
      <c r="A21" s="8" t="s">
        <v>15</v>
      </c>
      <c r="B21" s="52"/>
      <c r="C21" s="52"/>
      <c r="D21" s="52"/>
      <c r="E21" s="52"/>
      <c r="F21" s="45" t="str">
        <f t="shared" si="1"/>
        <v/>
      </c>
    </row>
    <row r="22" spans="1:6" x14ac:dyDescent="0.25">
      <c r="A22" s="8" t="s">
        <v>16</v>
      </c>
      <c r="B22" s="52"/>
      <c r="C22" s="52"/>
      <c r="D22" s="52"/>
      <c r="E22" s="52"/>
      <c r="F22" s="45" t="str">
        <f t="shared" si="1"/>
        <v/>
      </c>
    </row>
    <row r="23" spans="1:6" x14ac:dyDescent="0.25">
      <c r="A23" s="8" t="s">
        <v>17</v>
      </c>
      <c r="B23" s="52"/>
      <c r="C23" s="52"/>
      <c r="D23" s="52"/>
      <c r="E23" s="52"/>
      <c r="F23" s="45" t="str">
        <f t="shared" si="1"/>
        <v/>
      </c>
    </row>
    <row r="24" spans="1:6" x14ac:dyDescent="0.25">
      <c r="A24" s="8" t="s">
        <v>18</v>
      </c>
      <c r="B24" s="52"/>
      <c r="C24" s="52"/>
      <c r="D24" s="52"/>
      <c r="E24" s="52"/>
      <c r="F24" s="45" t="str">
        <f t="shared" si="1"/>
        <v/>
      </c>
    </row>
    <row r="25" spans="1:6" x14ac:dyDescent="0.25">
      <c r="A25" s="8" t="s">
        <v>19</v>
      </c>
      <c r="B25" s="52"/>
      <c r="C25" s="52"/>
      <c r="D25" s="52"/>
      <c r="E25" s="52"/>
      <c r="F25" s="45" t="str">
        <f t="shared" si="1"/>
        <v/>
      </c>
    </row>
    <row r="26" spans="1:6" x14ac:dyDescent="0.25">
      <c r="A26" s="8" t="s">
        <v>150</v>
      </c>
      <c r="B26" s="52"/>
      <c r="C26" s="52"/>
      <c r="D26" s="52"/>
      <c r="E26" s="52"/>
      <c r="F26" s="45" t="str">
        <f t="shared" si="1"/>
        <v/>
      </c>
    </row>
    <row r="27" spans="1:6" x14ac:dyDescent="0.25">
      <c r="A27" s="4"/>
      <c r="B27" s="5"/>
      <c r="C27" s="5"/>
      <c r="D27" s="5"/>
      <c r="E27" s="5"/>
      <c r="F27" s="45"/>
    </row>
    <row r="28" spans="1:6" x14ac:dyDescent="0.25">
      <c r="A28" s="107" t="s">
        <v>20</v>
      </c>
      <c r="B28" s="104" t="s">
        <v>0</v>
      </c>
      <c r="C28" s="104"/>
      <c r="D28" s="104" t="s">
        <v>1</v>
      </c>
      <c r="E28" s="104"/>
      <c r="F28" s="45"/>
    </row>
    <row r="29" spans="1:6" x14ac:dyDescent="0.25">
      <c r="A29" s="107"/>
      <c r="B29" s="6" t="s">
        <v>2</v>
      </c>
      <c r="C29" s="7" t="s">
        <v>3</v>
      </c>
      <c r="D29" s="7" t="s">
        <v>4</v>
      </c>
      <c r="E29" s="6" t="s">
        <v>5</v>
      </c>
      <c r="F29" s="45"/>
    </row>
    <row r="30" spans="1:6" ht="15" customHeight="1" x14ac:dyDescent="0.25">
      <c r="A30" s="8" t="s">
        <v>21</v>
      </c>
      <c r="B30" s="52"/>
      <c r="C30" s="52"/>
      <c r="D30" s="52"/>
      <c r="E30" s="52"/>
      <c r="F30" s="45" t="str">
        <f>IF(COUNTIF(B30:E30,"x")&gt;1,"Selecteer één vakje","")</f>
        <v/>
      </c>
    </row>
    <row r="31" spans="1:6" x14ac:dyDescent="0.25">
      <c r="A31" s="8" t="s">
        <v>22</v>
      </c>
      <c r="B31" s="52"/>
      <c r="C31" s="52"/>
      <c r="D31" s="52"/>
      <c r="E31" s="52"/>
      <c r="F31" s="45" t="str">
        <f t="shared" ref="F31:F37" si="2">IF(COUNTIF(B31:E31,"x")&gt;1,"Selecteer één vakje","")</f>
        <v/>
      </c>
    </row>
    <row r="32" spans="1:6" x14ac:dyDescent="0.25">
      <c r="A32" s="8" t="s">
        <v>23</v>
      </c>
      <c r="B32" s="52"/>
      <c r="C32" s="52"/>
      <c r="D32" s="52"/>
      <c r="E32" s="52"/>
      <c r="F32" s="45" t="str">
        <f t="shared" si="2"/>
        <v/>
      </c>
    </row>
    <row r="33" spans="1:6" ht="15" customHeight="1" x14ac:dyDescent="0.25">
      <c r="A33" s="8" t="s">
        <v>61</v>
      </c>
      <c r="B33" s="52"/>
      <c r="C33" s="52"/>
      <c r="D33" s="52"/>
      <c r="E33" s="52"/>
      <c r="F33" s="45" t="str">
        <f t="shared" si="2"/>
        <v/>
      </c>
    </row>
    <row r="34" spans="1:6" x14ac:dyDescent="0.25">
      <c r="A34" s="8" t="s">
        <v>24</v>
      </c>
      <c r="B34" s="52"/>
      <c r="C34" s="52"/>
      <c r="D34" s="52"/>
      <c r="E34" s="52"/>
      <c r="F34" s="45" t="str">
        <f t="shared" si="2"/>
        <v/>
      </c>
    </row>
    <row r="35" spans="1:6" x14ac:dyDescent="0.25">
      <c r="A35" s="8" t="s">
        <v>25</v>
      </c>
      <c r="B35" s="52"/>
      <c r="C35" s="52"/>
      <c r="D35" s="52"/>
      <c r="E35" s="52"/>
      <c r="F35" s="45" t="str">
        <f t="shared" si="2"/>
        <v/>
      </c>
    </row>
    <row r="36" spans="1:6" x14ac:dyDescent="0.25">
      <c r="A36" s="8" t="s">
        <v>26</v>
      </c>
      <c r="B36" s="52"/>
      <c r="C36" s="52"/>
      <c r="D36" s="52"/>
      <c r="E36" s="52"/>
      <c r="F36" s="45" t="str">
        <f t="shared" si="2"/>
        <v/>
      </c>
    </row>
    <row r="37" spans="1:6" x14ac:dyDescent="0.25">
      <c r="A37" s="8" t="s">
        <v>62</v>
      </c>
      <c r="B37" s="52"/>
      <c r="C37" s="52"/>
      <c r="D37" s="52"/>
      <c r="E37" s="52"/>
      <c r="F37" s="45" t="str">
        <f t="shared" si="2"/>
        <v/>
      </c>
    </row>
    <row r="38" spans="1:6" x14ac:dyDescent="0.25">
      <c r="A38" s="4"/>
      <c r="B38" s="5"/>
      <c r="C38" s="5"/>
      <c r="D38" s="5"/>
      <c r="E38" s="5"/>
      <c r="F38" s="45"/>
    </row>
    <row r="39" spans="1:6" x14ac:dyDescent="0.25">
      <c r="A39" s="109" t="s">
        <v>27</v>
      </c>
      <c r="B39" s="104" t="s">
        <v>0</v>
      </c>
      <c r="C39" s="104"/>
      <c r="D39" s="104" t="s">
        <v>1</v>
      </c>
      <c r="E39" s="104"/>
      <c r="F39" s="45"/>
    </row>
    <row r="40" spans="1:6" x14ac:dyDescent="0.25">
      <c r="A40" s="109"/>
      <c r="B40" s="6" t="s">
        <v>2</v>
      </c>
      <c r="C40" s="7" t="s">
        <v>3</v>
      </c>
      <c r="D40" s="7" t="s">
        <v>4</v>
      </c>
      <c r="E40" s="6" t="s">
        <v>5</v>
      </c>
      <c r="F40" s="45"/>
    </row>
    <row r="41" spans="1:6" x14ac:dyDescent="0.25">
      <c r="A41" s="8" t="s">
        <v>28</v>
      </c>
      <c r="B41" s="52"/>
      <c r="C41" s="52"/>
      <c r="D41" s="52"/>
      <c r="E41" s="52"/>
      <c r="F41" s="45" t="str">
        <f>IF(COUNTIF(B41:E41,"x")&gt;1,"Selecteer één vakje","")</f>
        <v/>
      </c>
    </row>
    <row r="42" spans="1:6" x14ac:dyDescent="0.25">
      <c r="A42" s="8" t="s">
        <v>29</v>
      </c>
      <c r="B42" s="52"/>
      <c r="C42" s="52"/>
      <c r="D42" s="52"/>
      <c r="E42" s="52"/>
      <c r="F42" s="45" t="str">
        <f t="shared" ref="F42:F48" si="3">IF(COUNTIF(B42:E42,"x")&gt;1,"Selecteer één vakje","")</f>
        <v/>
      </c>
    </row>
    <row r="43" spans="1:6" x14ac:dyDescent="0.25">
      <c r="A43" s="8" t="s">
        <v>149</v>
      </c>
      <c r="B43" s="52"/>
      <c r="C43" s="75"/>
      <c r="D43" s="52"/>
      <c r="E43" s="52"/>
      <c r="F43" s="45" t="str">
        <f>IF(COUNTIF(B43:E43,"x")&gt;1,"Selecteer één vakje","")</f>
        <v/>
      </c>
    </row>
    <row r="44" spans="1:6" ht="15" customHeight="1" x14ac:dyDescent="0.25">
      <c r="A44" s="8" t="s">
        <v>30</v>
      </c>
      <c r="B44" s="52"/>
      <c r="C44" s="52"/>
      <c r="D44" s="52"/>
      <c r="E44" s="52"/>
      <c r="F44" s="45" t="str">
        <f t="shared" si="3"/>
        <v/>
      </c>
    </row>
    <row r="45" spans="1:6" x14ac:dyDescent="0.25">
      <c r="A45" s="8" t="s">
        <v>31</v>
      </c>
      <c r="B45" s="52"/>
      <c r="C45" s="52"/>
      <c r="D45" s="52"/>
      <c r="E45" s="52"/>
      <c r="F45" s="45" t="str">
        <f t="shared" si="3"/>
        <v/>
      </c>
    </row>
    <row r="46" spans="1:6" x14ac:dyDescent="0.25">
      <c r="A46" s="8" t="s">
        <v>148</v>
      </c>
      <c r="B46" s="52"/>
      <c r="C46" s="52"/>
      <c r="D46" s="52"/>
      <c r="E46" s="52"/>
      <c r="F46" s="45" t="str">
        <f t="shared" si="3"/>
        <v/>
      </c>
    </row>
    <row r="47" spans="1:6" x14ac:dyDescent="0.25">
      <c r="A47" s="8" t="s">
        <v>147</v>
      </c>
      <c r="B47" s="52"/>
      <c r="C47" s="52"/>
      <c r="D47" s="52"/>
      <c r="E47" s="52"/>
      <c r="F47" s="45" t="str">
        <f t="shared" si="3"/>
        <v/>
      </c>
    </row>
    <row r="48" spans="1:6" x14ac:dyDescent="0.25">
      <c r="A48" s="8" t="s">
        <v>134</v>
      </c>
      <c r="B48" s="52"/>
      <c r="C48" s="52"/>
      <c r="D48" s="52"/>
      <c r="E48" s="52"/>
      <c r="F48" s="45" t="str">
        <f t="shared" si="3"/>
        <v/>
      </c>
    </row>
    <row r="49" spans="1:6" x14ac:dyDescent="0.25">
      <c r="A49" s="4"/>
      <c r="B49" s="5"/>
      <c r="C49" s="5"/>
      <c r="D49" s="5"/>
      <c r="E49" s="5"/>
      <c r="F49" s="45"/>
    </row>
    <row r="50" spans="1:6" x14ac:dyDescent="0.25">
      <c r="A50" s="99" t="str">
        <f>IF(naam="Vul hier je naam in","&lt;&lt; Naam nog niet ingevuld","Naam:  "&amp;naam)</f>
        <v xml:space="preserve">Naam:  </v>
      </c>
      <c r="B50" s="99"/>
      <c r="C50" s="99"/>
      <c r="D50" s="99"/>
      <c r="E50" s="99"/>
      <c r="F50" s="45"/>
    </row>
    <row r="51" spans="1:6" x14ac:dyDescent="0.25">
      <c r="A51" s="4"/>
      <c r="B51" s="5"/>
      <c r="C51" s="5"/>
      <c r="D51" s="5"/>
      <c r="E51" s="5"/>
      <c r="F51" s="45"/>
    </row>
    <row r="52" spans="1:6" x14ac:dyDescent="0.25">
      <c r="A52" s="119" t="s">
        <v>32</v>
      </c>
      <c r="B52" s="104" t="s">
        <v>0</v>
      </c>
      <c r="C52" s="104"/>
      <c r="D52" s="104" t="s">
        <v>1</v>
      </c>
      <c r="E52" s="104"/>
      <c r="F52" s="45"/>
    </row>
    <row r="53" spans="1:6" x14ac:dyDescent="0.25">
      <c r="A53" s="120"/>
      <c r="B53" s="6" t="s">
        <v>2</v>
      </c>
      <c r="C53" s="7" t="s">
        <v>3</v>
      </c>
      <c r="D53" s="7" t="s">
        <v>4</v>
      </c>
      <c r="E53" s="6" t="s">
        <v>5</v>
      </c>
      <c r="F53" s="45"/>
    </row>
    <row r="54" spans="1:6" x14ac:dyDescent="0.25">
      <c r="A54" s="8" t="s">
        <v>33</v>
      </c>
      <c r="B54" s="52"/>
      <c r="C54" s="52"/>
      <c r="D54" s="52"/>
      <c r="E54" s="52"/>
      <c r="F54" s="45" t="str">
        <f>IF(COUNTIF(B54:E54,"x")&gt;1,"Selecteer één vakje","")</f>
        <v/>
      </c>
    </row>
    <row r="55" spans="1:6" x14ac:dyDescent="0.25">
      <c r="A55" s="8" t="s">
        <v>34</v>
      </c>
      <c r="B55" s="52"/>
      <c r="C55" s="52"/>
      <c r="D55" s="52"/>
      <c r="E55" s="52"/>
      <c r="F55" s="45" t="str">
        <f t="shared" ref="F55:F61" si="4">IF(COUNTIF(B55:E55,"x")&gt;1,"Selecteer één vakje","")</f>
        <v/>
      </c>
    </row>
    <row r="56" spans="1:6" x14ac:dyDescent="0.25">
      <c r="A56" s="8" t="s">
        <v>35</v>
      </c>
      <c r="B56" s="52"/>
      <c r="C56" s="52"/>
      <c r="D56" s="52"/>
      <c r="E56" s="52"/>
      <c r="F56" s="45" t="str">
        <f t="shared" si="4"/>
        <v/>
      </c>
    </row>
    <row r="57" spans="1:6" ht="15" customHeight="1" x14ac:dyDescent="0.25">
      <c r="A57" s="8" t="s">
        <v>36</v>
      </c>
      <c r="B57" s="52"/>
      <c r="C57" s="52"/>
      <c r="D57" s="52"/>
      <c r="E57" s="52"/>
      <c r="F57" s="45" t="str">
        <f t="shared" si="4"/>
        <v/>
      </c>
    </row>
    <row r="58" spans="1:6" x14ac:dyDescent="0.25">
      <c r="A58" s="8" t="s">
        <v>37</v>
      </c>
      <c r="B58" s="52"/>
      <c r="C58" s="52"/>
      <c r="D58" s="52"/>
      <c r="E58" s="52"/>
      <c r="F58" s="45" t="str">
        <f t="shared" si="4"/>
        <v/>
      </c>
    </row>
    <row r="59" spans="1:6" x14ac:dyDescent="0.25">
      <c r="A59" s="8" t="s">
        <v>38</v>
      </c>
      <c r="B59" s="52"/>
      <c r="C59" s="52"/>
      <c r="D59" s="52"/>
      <c r="E59" s="52"/>
      <c r="F59" s="45" t="str">
        <f t="shared" si="4"/>
        <v/>
      </c>
    </row>
    <row r="60" spans="1:6" x14ac:dyDescent="0.25">
      <c r="A60" s="8" t="s">
        <v>39</v>
      </c>
      <c r="B60" s="52"/>
      <c r="C60" s="52"/>
      <c r="D60" s="52"/>
      <c r="E60" s="52"/>
      <c r="F60" s="45" t="str">
        <f t="shared" si="4"/>
        <v/>
      </c>
    </row>
    <row r="61" spans="1:6" x14ac:dyDescent="0.25">
      <c r="A61" s="8" t="s">
        <v>40</v>
      </c>
      <c r="B61" s="52"/>
      <c r="C61" s="52"/>
      <c r="D61" s="52"/>
      <c r="E61" s="52"/>
      <c r="F61" s="45" t="str">
        <f t="shared" si="4"/>
        <v/>
      </c>
    </row>
    <row r="62" spans="1:6" x14ac:dyDescent="0.25">
      <c r="A62" s="4"/>
      <c r="B62" s="5"/>
      <c r="C62" s="5"/>
      <c r="D62" s="5"/>
      <c r="E62" s="5"/>
      <c r="F62" s="45"/>
    </row>
    <row r="63" spans="1:6" x14ac:dyDescent="0.25">
      <c r="A63" s="105" t="s">
        <v>41</v>
      </c>
      <c r="B63" s="104" t="s">
        <v>0</v>
      </c>
      <c r="C63" s="104"/>
      <c r="D63" s="104" t="s">
        <v>1</v>
      </c>
      <c r="E63" s="104"/>
      <c r="F63" s="45"/>
    </row>
    <row r="64" spans="1:6" x14ac:dyDescent="0.25">
      <c r="A64" s="106"/>
      <c r="B64" s="6" t="s">
        <v>2</v>
      </c>
      <c r="C64" s="7" t="s">
        <v>3</v>
      </c>
      <c r="D64" s="7" t="s">
        <v>4</v>
      </c>
      <c r="E64" s="6" t="s">
        <v>5</v>
      </c>
      <c r="F64" s="45"/>
    </row>
    <row r="65" spans="1:6" x14ac:dyDescent="0.25">
      <c r="A65" s="8" t="s">
        <v>42</v>
      </c>
      <c r="B65" s="52"/>
      <c r="C65" s="52"/>
      <c r="D65" s="52"/>
      <c r="E65" s="52"/>
      <c r="F65" s="45" t="str">
        <f>IF(COUNTIF(B65:E65,"x")&gt;1,"Selecteer één vakje","")</f>
        <v/>
      </c>
    </row>
    <row r="66" spans="1:6" x14ac:dyDescent="0.25">
      <c r="A66" s="8" t="s">
        <v>43</v>
      </c>
      <c r="B66" s="52"/>
      <c r="C66" s="52"/>
      <c r="D66" s="52"/>
      <c r="E66" s="52"/>
      <c r="F66" s="45" t="str">
        <f t="shared" ref="F66:F72" si="5">IF(COUNTIF(B66:E66,"x")&gt;1,"Selecteer één vakje","")</f>
        <v/>
      </c>
    </row>
    <row r="67" spans="1:6" x14ac:dyDescent="0.25">
      <c r="A67" s="8" t="s">
        <v>44</v>
      </c>
      <c r="B67" s="52"/>
      <c r="C67" s="52"/>
      <c r="D67" s="52"/>
      <c r="E67" s="52"/>
      <c r="F67" s="45" t="str">
        <f t="shared" si="5"/>
        <v/>
      </c>
    </row>
    <row r="68" spans="1:6" x14ac:dyDescent="0.25">
      <c r="A68" s="8" t="s">
        <v>45</v>
      </c>
      <c r="B68" s="52"/>
      <c r="C68" s="52"/>
      <c r="D68" s="52"/>
      <c r="E68" s="52"/>
      <c r="F68" s="45" t="str">
        <f t="shared" si="5"/>
        <v/>
      </c>
    </row>
    <row r="69" spans="1:6" ht="15" customHeight="1" x14ac:dyDescent="0.25">
      <c r="A69" s="8" t="s">
        <v>46</v>
      </c>
      <c r="B69" s="52"/>
      <c r="C69" s="52"/>
      <c r="D69" s="52"/>
      <c r="E69" s="52"/>
      <c r="F69" s="45" t="str">
        <f t="shared" si="5"/>
        <v/>
      </c>
    </row>
    <row r="70" spans="1:6" x14ac:dyDescent="0.25">
      <c r="A70" s="8" t="s">
        <v>47</v>
      </c>
      <c r="B70" s="52"/>
      <c r="C70" s="52"/>
      <c r="D70" s="52"/>
      <c r="E70" s="52"/>
      <c r="F70" s="45" t="str">
        <f t="shared" si="5"/>
        <v/>
      </c>
    </row>
    <row r="71" spans="1:6" x14ac:dyDescent="0.25">
      <c r="A71" s="8" t="s">
        <v>48</v>
      </c>
      <c r="B71" s="52"/>
      <c r="C71" s="52"/>
      <c r="D71" s="52"/>
      <c r="E71" s="52"/>
      <c r="F71" s="45" t="str">
        <f t="shared" si="5"/>
        <v/>
      </c>
    </row>
    <row r="72" spans="1:6" x14ac:dyDescent="0.25">
      <c r="A72" s="8" t="s">
        <v>49</v>
      </c>
      <c r="B72" s="52"/>
      <c r="C72" s="52"/>
      <c r="D72" s="52"/>
      <c r="E72" s="52"/>
      <c r="F72" s="45" t="str">
        <f t="shared" si="5"/>
        <v/>
      </c>
    </row>
    <row r="73" spans="1:6" x14ac:dyDescent="0.25">
      <c r="A73" s="4"/>
      <c r="B73" s="5"/>
      <c r="C73" s="5"/>
      <c r="D73" s="5"/>
      <c r="E73" s="5"/>
      <c r="F73" s="45"/>
    </row>
    <row r="74" spans="1:6" x14ac:dyDescent="0.25">
      <c r="A74" s="117" t="s">
        <v>50</v>
      </c>
      <c r="B74" s="104" t="s">
        <v>0</v>
      </c>
      <c r="C74" s="104"/>
      <c r="D74" s="104" t="s">
        <v>1</v>
      </c>
      <c r="E74" s="104"/>
      <c r="F74" s="45"/>
    </row>
    <row r="75" spans="1:6" x14ac:dyDescent="0.25">
      <c r="A75" s="118"/>
      <c r="B75" s="6" t="s">
        <v>2</v>
      </c>
      <c r="C75" s="7" t="s">
        <v>3</v>
      </c>
      <c r="D75" s="7" t="s">
        <v>4</v>
      </c>
      <c r="E75" s="6" t="s">
        <v>5</v>
      </c>
      <c r="F75" s="45"/>
    </row>
    <row r="76" spans="1:6" x14ac:dyDescent="0.25">
      <c r="A76" s="8" t="s">
        <v>51</v>
      </c>
      <c r="B76" s="52"/>
      <c r="C76" s="52"/>
      <c r="D76" s="52"/>
      <c r="E76" s="52"/>
      <c r="F76" s="45" t="str">
        <f>IF(COUNTIF(B76:E76,"x")&gt;1,"Selecteer één vakje","")</f>
        <v/>
      </c>
    </row>
    <row r="77" spans="1:6" x14ac:dyDescent="0.25">
      <c r="A77" s="8" t="s">
        <v>52</v>
      </c>
      <c r="B77" s="52"/>
      <c r="C77" s="52"/>
      <c r="D77" s="52"/>
      <c r="E77" s="52"/>
      <c r="F77" s="45" t="str">
        <f t="shared" ref="F77:F83" si="6">IF(COUNTIF(B77:E77,"x")&gt;1,"Selecteer één vakje","")</f>
        <v/>
      </c>
    </row>
    <row r="78" spans="1:6" x14ac:dyDescent="0.25">
      <c r="A78" s="8" t="s">
        <v>53</v>
      </c>
      <c r="B78" s="52"/>
      <c r="C78" s="52"/>
      <c r="D78" s="52"/>
      <c r="E78" s="52"/>
      <c r="F78" s="45" t="str">
        <f t="shared" si="6"/>
        <v/>
      </c>
    </row>
    <row r="79" spans="1:6" x14ac:dyDescent="0.25">
      <c r="A79" s="8" t="s">
        <v>54</v>
      </c>
      <c r="B79" s="52"/>
      <c r="C79" s="52"/>
      <c r="D79" s="52"/>
      <c r="E79" s="52"/>
      <c r="F79" s="45" t="str">
        <f t="shared" si="6"/>
        <v/>
      </c>
    </row>
    <row r="80" spans="1:6" x14ac:dyDescent="0.25">
      <c r="A80" s="8" t="s">
        <v>55</v>
      </c>
      <c r="B80" s="52"/>
      <c r="C80" s="52"/>
      <c r="D80" s="52"/>
      <c r="E80" s="52"/>
      <c r="F80" s="45" t="str">
        <f t="shared" si="6"/>
        <v/>
      </c>
    </row>
    <row r="81" spans="1:6" x14ac:dyDescent="0.25">
      <c r="A81" s="8" t="s">
        <v>56</v>
      </c>
      <c r="B81" s="52"/>
      <c r="C81" s="52"/>
      <c r="D81" s="52"/>
      <c r="E81" s="52"/>
      <c r="F81" s="45" t="str">
        <f t="shared" si="6"/>
        <v/>
      </c>
    </row>
    <row r="82" spans="1:6" x14ac:dyDescent="0.25">
      <c r="A82" s="8" t="s">
        <v>57</v>
      </c>
      <c r="B82" s="52"/>
      <c r="C82" s="52"/>
      <c r="D82" s="52"/>
      <c r="E82" s="52"/>
      <c r="F82" s="45" t="str">
        <f t="shared" si="6"/>
        <v/>
      </c>
    </row>
    <row r="83" spans="1:6" x14ac:dyDescent="0.25">
      <c r="A83" s="8" t="s">
        <v>135</v>
      </c>
      <c r="B83" s="52"/>
      <c r="C83" s="52"/>
      <c r="D83" s="52"/>
      <c r="E83" s="52"/>
      <c r="F83" s="45" t="str">
        <f t="shared" si="6"/>
        <v/>
      </c>
    </row>
    <row r="84" spans="1:6" x14ac:dyDescent="0.25">
      <c r="A84" s="4"/>
      <c r="B84" s="5"/>
      <c r="C84" s="5"/>
      <c r="D84" s="5"/>
      <c r="E84" s="5"/>
      <c r="F84" s="45"/>
    </row>
    <row r="85" spans="1:6" x14ac:dyDescent="0.25">
      <c r="A85" s="102" t="s">
        <v>58</v>
      </c>
      <c r="B85" s="104" t="s">
        <v>0</v>
      </c>
      <c r="C85" s="104"/>
      <c r="D85" s="104" t="s">
        <v>1</v>
      </c>
      <c r="E85" s="104"/>
      <c r="F85" s="45"/>
    </row>
    <row r="86" spans="1:6" x14ac:dyDescent="0.25">
      <c r="A86" s="103"/>
      <c r="B86" s="6" t="s">
        <v>2</v>
      </c>
      <c r="C86" s="7" t="s">
        <v>3</v>
      </c>
      <c r="D86" s="7" t="s">
        <v>4</v>
      </c>
      <c r="E86" s="6" t="s">
        <v>5</v>
      </c>
      <c r="F86" s="45"/>
    </row>
    <row r="87" spans="1:6" ht="15" customHeight="1" x14ac:dyDescent="0.25">
      <c r="A87" s="9" t="s">
        <v>63</v>
      </c>
      <c r="B87" s="52"/>
      <c r="C87" s="52"/>
      <c r="D87" s="52"/>
      <c r="E87" s="52"/>
      <c r="F87" s="45" t="str">
        <f>IF(COUNTIF(B87:E87,"x")&gt;1,"Selecteer één vakje","")</f>
        <v/>
      </c>
    </row>
    <row r="88" spans="1:6" x14ac:dyDescent="0.25">
      <c r="A88" s="9" t="s">
        <v>64</v>
      </c>
      <c r="B88" s="52"/>
      <c r="C88" s="52"/>
      <c r="D88" s="52"/>
      <c r="E88" s="52"/>
      <c r="F88" s="45" t="str">
        <f t="shared" ref="F88:F94" si="7">IF(COUNTIF(B88:E88,"x")&gt;1,"Selecteer één vakje","")</f>
        <v/>
      </c>
    </row>
    <row r="89" spans="1:6" x14ac:dyDescent="0.25">
      <c r="A89" s="9" t="s">
        <v>65</v>
      </c>
      <c r="B89" s="52"/>
      <c r="C89" s="52"/>
      <c r="D89" s="52"/>
      <c r="E89" s="52"/>
      <c r="F89" s="45" t="str">
        <f t="shared" si="7"/>
        <v/>
      </c>
    </row>
    <row r="90" spans="1:6" x14ac:dyDescent="0.25">
      <c r="A90" s="9" t="s">
        <v>66</v>
      </c>
      <c r="B90" s="52"/>
      <c r="C90" s="52"/>
      <c r="D90" s="52"/>
      <c r="E90" s="52"/>
      <c r="F90" s="45" t="str">
        <f t="shared" si="7"/>
        <v/>
      </c>
    </row>
    <row r="91" spans="1:6" x14ac:dyDescent="0.25">
      <c r="A91" s="9" t="s">
        <v>67</v>
      </c>
      <c r="B91" s="52"/>
      <c r="C91" s="52"/>
      <c r="D91" s="52"/>
      <c r="E91" s="52"/>
      <c r="F91" s="45" t="str">
        <f t="shared" si="7"/>
        <v/>
      </c>
    </row>
    <row r="92" spans="1:6" x14ac:dyDescent="0.25">
      <c r="A92" s="9" t="s">
        <v>68</v>
      </c>
      <c r="B92" s="52"/>
      <c r="C92" s="52"/>
      <c r="D92" s="52"/>
      <c r="E92" s="52"/>
      <c r="F92" s="45" t="str">
        <f t="shared" si="7"/>
        <v/>
      </c>
    </row>
    <row r="93" spans="1:6" x14ac:dyDescent="0.25">
      <c r="A93" s="9" t="s">
        <v>69</v>
      </c>
      <c r="B93" s="52"/>
      <c r="C93" s="52"/>
      <c r="D93" s="52"/>
      <c r="E93" s="52"/>
      <c r="F93" s="45" t="str">
        <f t="shared" si="7"/>
        <v/>
      </c>
    </row>
    <row r="94" spans="1:6" x14ac:dyDescent="0.25">
      <c r="A94" s="9" t="s">
        <v>70</v>
      </c>
      <c r="B94" s="52"/>
      <c r="C94" s="52"/>
      <c r="D94" s="52"/>
      <c r="E94" s="52"/>
      <c r="F94" s="45" t="str">
        <f t="shared" si="7"/>
        <v/>
      </c>
    </row>
    <row r="95" spans="1:6" x14ac:dyDescent="0.25">
      <c r="A95" s="108"/>
      <c r="B95" s="108"/>
      <c r="C95" s="108"/>
      <c r="D95" s="108"/>
      <c r="E95" s="108"/>
      <c r="F95" s="45"/>
    </row>
    <row r="96" spans="1:6" ht="50.25" customHeight="1" x14ac:dyDescent="0.25">
      <c r="A96" s="110" t="str">
        <f>IF(COUNTIF(B8:E94,"x")&lt;64,"Nog niet alles ingevuld...","&gt;&gt; Alles ingevuld? Bekijk dan snel de resultaten!")</f>
        <v>Nog niet alles ingevuld...</v>
      </c>
      <c r="B96" s="111"/>
      <c r="C96" s="111"/>
      <c r="D96" s="111"/>
      <c r="E96" s="112"/>
      <c r="F96" s="45"/>
    </row>
    <row r="97" spans="1:6" ht="33" customHeight="1" x14ac:dyDescent="0.25">
      <c r="A97" s="113" t="str">
        <f>IF(A96="Nog niet alles ingevuld","","Voor elke 'Ja &gt;' die je hebt ingevuld, krijg je 1 punt en voor elke 'Ja &gt;&gt;' 2 punten. Er wordt automatisch berekend hoeveel procent van het maximaal te behalen punten per intelligentiegebied je hebt gescoord. Kijk snel wat er bij jou uitkomt!")</f>
        <v>Voor elke 'Ja &gt;' die je hebt ingevuld, krijg je 1 punt en voor elke 'Ja &gt;&gt;' 2 punten. Er wordt automatisch berekend hoeveel procent van het maximaal te behalen punten per intelligentiegebied je hebt gescoord. Kijk snel wat er bij jou uitkomt!</v>
      </c>
      <c r="B97" s="113"/>
      <c r="C97" s="113"/>
      <c r="D97" s="113"/>
      <c r="E97" s="113"/>
      <c r="F97" s="45"/>
    </row>
    <row r="98" spans="1:6" hidden="1" x14ac:dyDescent="0.25">
      <c r="A98" s="4"/>
      <c r="B98" s="5"/>
      <c r="C98" s="5"/>
      <c r="D98" s="5"/>
      <c r="E98" s="5"/>
      <c r="F98" s="45"/>
    </row>
    <row r="99" spans="1:6" hidden="1" x14ac:dyDescent="0.25">
      <c r="A99" s="4"/>
      <c r="B99" s="5"/>
      <c r="C99" s="5"/>
      <c r="D99" s="5"/>
      <c r="E99" s="5"/>
      <c r="F99" s="45"/>
    </row>
    <row r="100" spans="1:6" hidden="1" x14ac:dyDescent="0.25">
      <c r="A100" s="4"/>
      <c r="B100" s="5"/>
      <c r="C100" s="5"/>
      <c r="D100" s="5"/>
      <c r="E100" s="5"/>
      <c r="F100" s="45"/>
    </row>
    <row r="101" spans="1:6" hidden="1" x14ac:dyDescent="0.25">
      <c r="A101" s="4"/>
      <c r="B101" s="5"/>
      <c r="C101" s="5"/>
      <c r="D101" s="5"/>
      <c r="E101" s="5"/>
      <c r="F101" s="45"/>
    </row>
    <row r="102" spans="1:6" hidden="1" x14ac:dyDescent="0.25">
      <c r="A102" s="4"/>
      <c r="B102" s="5"/>
      <c r="C102" s="5"/>
      <c r="D102" s="5"/>
      <c r="E102" s="5"/>
      <c r="F102" s="45"/>
    </row>
  </sheetData>
  <sheetProtection algorithmName="SHA-512" hashValue="gs0zlz/nV604oFUkms8Qse+7jOcc8g7LAKOO/3aoAI6+Xln7wmPgCvL2YUZOsO4LcRlK4Xc7rhnbaNN3ZPDgAQ==" saltValue="zEfw6zRBdc166KzpHfiu/g==" spinCount="100000" sheet="1" objects="1" scenarios="1" selectLockedCells="1"/>
  <mergeCells count="33">
    <mergeCell ref="A17:A18"/>
    <mergeCell ref="A95:E95"/>
    <mergeCell ref="A39:A40"/>
    <mergeCell ref="A96:E96"/>
    <mergeCell ref="A97:E97"/>
    <mergeCell ref="A1:E1"/>
    <mergeCell ref="A5:E5"/>
    <mergeCell ref="A2:E2"/>
    <mergeCell ref="A74:A75"/>
    <mergeCell ref="B74:C74"/>
    <mergeCell ref="D74:E74"/>
    <mergeCell ref="A52:A53"/>
    <mergeCell ref="B39:C39"/>
    <mergeCell ref="D39:E39"/>
    <mergeCell ref="D28:E28"/>
    <mergeCell ref="B17:C17"/>
    <mergeCell ref="B28:C28"/>
    <mergeCell ref="A3:E3"/>
    <mergeCell ref="A4:E4"/>
    <mergeCell ref="A50:E50"/>
    <mergeCell ref="A85:A86"/>
    <mergeCell ref="B85:C85"/>
    <mergeCell ref="D85:E85"/>
    <mergeCell ref="B52:C52"/>
    <mergeCell ref="D52:E52"/>
    <mergeCell ref="A63:A64"/>
    <mergeCell ref="B63:C63"/>
    <mergeCell ref="D63:E63"/>
    <mergeCell ref="A28:A29"/>
    <mergeCell ref="D17:E17"/>
    <mergeCell ref="A6:A7"/>
    <mergeCell ref="B6:C6"/>
    <mergeCell ref="D6:E6"/>
  </mergeCells>
  <conditionalFormatting sqref="A3:E4 A50:E50">
    <cfRule type="cellIs" dxfId="6" priority="11" operator="equal">
      <formula>"&lt;&lt; Naam nog niet ingevuld"</formula>
    </cfRule>
  </conditionalFormatting>
  <conditionalFormatting sqref="A96:E96">
    <cfRule type="cellIs" dxfId="5" priority="1" operator="equal">
      <formula>"Nog niet alles ingevuld..."</formula>
    </cfRule>
  </conditionalFormatting>
  <conditionalFormatting sqref="B41:B48 B8:B15 B19:B26 B30:B37 B54:B61 B65:B72 B76:B83 B87:B94">
    <cfRule type="cellIs" dxfId="4" priority="19" operator="equal">
      <formula>"x"</formula>
    </cfRule>
  </conditionalFormatting>
  <conditionalFormatting sqref="C8:C15 C19:C26 C30:C37 C41:C42 B43 C44:C48 C54:C61 C65:C72 C76:C83 C87:C94">
    <cfRule type="cellIs" dxfId="3" priority="18" operator="equal">
      <formula>"x"</formula>
    </cfRule>
  </conditionalFormatting>
  <conditionalFormatting sqref="D8:D15 D19:D26 D30:D37 D41:D48 D54:D61 D65:D72 D76:D83 D87:D94">
    <cfRule type="cellIs" dxfId="2" priority="17" operator="equal">
      <formula>"x"</formula>
    </cfRule>
  </conditionalFormatting>
  <conditionalFormatting sqref="E8:E15 E19:E26 E30:E37 E41:E48 E54:E61 E65:E72 E76:E83 E87:E94">
    <cfRule type="cellIs" dxfId="1" priority="16" operator="equal">
      <formula>"x"</formula>
    </cfRule>
  </conditionalFormatting>
  <conditionalFormatting sqref="F8:F15 F19:F26 F30:F37 F41:F48 F54:F61 F65:F72 F76:F83 F87:F94">
    <cfRule type="cellIs" dxfId="0" priority="9" operator="equal">
      <formula>"Selecteer één vakje"</formula>
    </cfRule>
  </conditionalFormatting>
  <dataValidations count="1">
    <dataValidation type="list" allowBlank="1" showDropDown="1" showErrorMessage="1" errorTitle="Onjuiste invoer" error="Zet een 'x' in het vakje." sqref="B8:E15 B19:E26 B30:E37 B54:E61 B65:E72 B76:E83 B87:E94 B43 B41:E42 B44:E48 D43:E43" xr:uid="{00000000-0002-0000-0100-000000000000}">
      <formula1>"x"</formula1>
    </dataValidation>
  </dataValidations>
  <hyperlinks>
    <hyperlink ref="A96:E96" location="Resultaten!B3" tooltip="Bekijk de resultaten!" display="&gt;&gt; Alles ingevuld? Bekijk dan snel de resultaten!" xr:uid="{00000000-0004-0000-0100-000000000000}"/>
    <hyperlink ref="A3:E3" location="naam" tooltip="&lt;&lt; Vul je naam in als je dit nog niet hebt ingevuld" display="naam" xr:uid="{00000000-0004-0000-0100-000001000000}"/>
    <hyperlink ref="A50:E50" location="naam" tooltip="&lt;&lt; Vul je naam in als je dit nog niet hebt ingevuld" display="naam" xr:uid="{00000000-0004-0000-0100-000002000000}"/>
  </hyperlinks>
  <pageMargins left="0.47" right="0.34" top="0.75" bottom="0.75" header="0.3" footer="0.3"/>
  <pageSetup paperSize="9" orientation="portrait" horizontalDpi="1200" verticalDpi="1200" r:id="rId1"/>
  <headerFooter>
    <oddFooter>&amp;C&amp;8&amp;K00-048© 2009, Desirée Houkema (gebaseerd op vragenlijst ontwikkeld door: Minka Dumont)</oddFooter>
  </headerFooter>
  <rowBreaks count="1" manualBreakCount="1">
    <brk id="49" max="16383" man="1"/>
  </rowBreaks>
  <ignoredErrors>
    <ignoredError sqref="A3 A9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A1978"/>
  </sheetPr>
  <dimension ref="A1:E46"/>
  <sheetViews>
    <sheetView topLeftCell="A25" workbookViewId="0">
      <selection activeCell="B8" sqref="B8"/>
    </sheetView>
  </sheetViews>
  <sheetFormatPr defaultColWidth="0" defaultRowHeight="15" zeroHeight="1" x14ac:dyDescent="0.25"/>
  <cols>
    <col min="1" max="1" width="2.5703125" customWidth="1"/>
    <col min="2" max="2" width="71.28515625" customWidth="1"/>
    <col min="3" max="3" width="18.140625" customWidth="1"/>
    <col min="4" max="4" width="3" customWidth="1"/>
    <col min="5" max="5" width="0" hidden="1" customWidth="1"/>
    <col min="6" max="16384" width="9.140625" hidden="1"/>
  </cols>
  <sheetData>
    <row r="1" spans="1:4" ht="39" customHeight="1" x14ac:dyDescent="0.25">
      <c r="A1" s="132" t="str">
        <f>"Resultaten van: "&amp;IF(naam="Vul hier je naam in","Naam niet ingevuld",naam)</f>
        <v xml:space="preserve">Resultaten van: </v>
      </c>
      <c r="B1" s="133"/>
      <c r="C1" s="133"/>
      <c r="D1" s="134"/>
    </row>
    <row r="2" spans="1:4" ht="190.9" customHeight="1" x14ac:dyDescent="0.25">
      <c r="A2" s="21"/>
      <c r="B2" s="139" t="s">
        <v>100</v>
      </c>
      <c r="C2" s="139"/>
      <c r="D2" s="22"/>
    </row>
    <row r="3" spans="1:4" ht="175.15" customHeight="1" x14ac:dyDescent="0.25">
      <c r="A3" s="21"/>
      <c r="B3" s="70"/>
      <c r="C3" s="70"/>
      <c r="D3" s="22"/>
    </row>
    <row r="4" spans="1:4" ht="27.75" customHeight="1" x14ac:dyDescent="0.25">
      <c r="A4" s="21"/>
      <c r="B4" s="138"/>
      <c r="C4" s="138"/>
      <c r="D4" s="22"/>
    </row>
    <row r="5" spans="1:4" ht="27.75" customHeight="1" x14ac:dyDescent="0.25">
      <c r="A5" s="21"/>
      <c r="B5" s="138" t="s">
        <v>113</v>
      </c>
      <c r="C5" s="138"/>
      <c r="D5" s="22"/>
    </row>
    <row r="6" spans="1:4" ht="21" customHeight="1" x14ac:dyDescent="0.25">
      <c r="A6" s="60"/>
      <c r="B6" s="86" t="s">
        <v>112</v>
      </c>
      <c r="C6" s="86"/>
      <c r="D6" s="22"/>
    </row>
    <row r="7" spans="1:4" ht="17.25" customHeight="1" x14ac:dyDescent="0.25">
      <c r="A7" s="60"/>
      <c r="B7" s="40" t="s">
        <v>117</v>
      </c>
      <c r="C7" s="32" t="s">
        <v>125</v>
      </c>
      <c r="D7" s="22"/>
    </row>
    <row r="8" spans="1:4" x14ac:dyDescent="0.25">
      <c r="A8" s="21">
        <v>1</v>
      </c>
      <c r="B8" s="53"/>
      <c r="C8" s="54"/>
      <c r="D8" s="22"/>
    </row>
    <row r="9" spans="1:4" x14ac:dyDescent="0.25">
      <c r="A9" s="21">
        <v>2</v>
      </c>
      <c r="B9" s="53"/>
      <c r="C9" s="54"/>
      <c r="D9" s="22"/>
    </row>
    <row r="10" spans="1:4" x14ac:dyDescent="0.25">
      <c r="A10" s="21">
        <v>3</v>
      </c>
      <c r="B10" s="53"/>
      <c r="C10" s="54"/>
      <c r="D10" s="22"/>
    </row>
    <row r="11" spans="1:4" x14ac:dyDescent="0.25">
      <c r="A11" s="21"/>
      <c r="B11" s="4"/>
      <c r="C11" s="4"/>
      <c r="D11" s="22"/>
    </row>
    <row r="12" spans="1:4" x14ac:dyDescent="0.25">
      <c r="A12" s="21"/>
      <c r="B12" s="135" t="s">
        <v>115</v>
      </c>
      <c r="C12" s="135"/>
      <c r="D12" s="22"/>
    </row>
    <row r="13" spans="1:4" x14ac:dyDescent="0.25">
      <c r="A13" s="21"/>
      <c r="B13" s="127" t="s">
        <v>116</v>
      </c>
      <c r="C13" s="127"/>
      <c r="D13" s="22"/>
    </row>
    <row r="14" spans="1:4" ht="51.6" customHeight="1" x14ac:dyDescent="0.25">
      <c r="A14" s="21"/>
      <c r="B14" s="86" t="s">
        <v>126</v>
      </c>
      <c r="C14" s="86"/>
      <c r="D14" s="22"/>
    </row>
    <row r="15" spans="1:4" ht="71.25" customHeight="1" x14ac:dyDescent="0.25">
      <c r="A15" s="21"/>
      <c r="B15" s="136"/>
      <c r="C15" s="137"/>
      <c r="D15" s="22"/>
    </row>
    <row r="16" spans="1:4" x14ac:dyDescent="0.25">
      <c r="A16" s="128"/>
      <c r="B16" s="129"/>
      <c r="C16" s="129"/>
      <c r="D16" s="130"/>
    </row>
    <row r="17" spans="1:4" ht="19.5" customHeight="1" x14ac:dyDescent="0.25">
      <c r="A17" s="44"/>
      <c r="B17" s="125" t="s">
        <v>127</v>
      </c>
      <c r="C17" s="125"/>
      <c r="D17" s="59"/>
    </row>
    <row r="18" spans="1:4" ht="69" customHeight="1" x14ac:dyDescent="0.25">
      <c r="A18" s="21"/>
      <c r="B18" s="90" t="s">
        <v>101</v>
      </c>
      <c r="C18" s="90"/>
      <c r="D18" s="22"/>
    </row>
    <row r="19" spans="1:4" ht="18.75" customHeight="1" x14ac:dyDescent="0.25">
      <c r="A19" s="21"/>
      <c r="B19" s="34" t="s">
        <v>102</v>
      </c>
      <c r="C19" s="34" t="s">
        <v>103</v>
      </c>
      <c r="D19" s="22"/>
    </row>
    <row r="20" spans="1:4" ht="20.100000000000001" customHeight="1" x14ac:dyDescent="0.25">
      <c r="A20" s="21"/>
      <c r="B20" s="33" t="s">
        <v>110</v>
      </c>
      <c r="C20" s="55"/>
      <c r="D20" s="22"/>
    </row>
    <row r="21" spans="1:4" ht="20.100000000000001" customHeight="1" x14ac:dyDescent="0.25">
      <c r="A21" s="21"/>
      <c r="B21" s="33" t="s">
        <v>109</v>
      </c>
      <c r="C21" s="55"/>
      <c r="D21" s="22"/>
    </row>
    <row r="22" spans="1:4" ht="20.100000000000001" customHeight="1" x14ac:dyDescent="0.25">
      <c r="A22" s="21"/>
      <c r="B22" s="33" t="s">
        <v>108</v>
      </c>
      <c r="C22" s="55"/>
      <c r="D22" s="22"/>
    </row>
    <row r="23" spans="1:4" ht="20.100000000000001" customHeight="1" x14ac:dyDescent="0.25">
      <c r="A23" s="21"/>
      <c r="B23" s="33" t="s">
        <v>107</v>
      </c>
      <c r="C23" s="55"/>
      <c r="D23" s="22"/>
    </row>
    <row r="24" spans="1:4" ht="20.100000000000001" customHeight="1" x14ac:dyDescent="0.25">
      <c r="A24" s="21"/>
      <c r="B24" s="33" t="s">
        <v>106</v>
      </c>
      <c r="C24" s="55"/>
      <c r="D24" s="22"/>
    </row>
    <row r="25" spans="1:4" ht="20.100000000000001" customHeight="1" x14ac:dyDescent="0.25">
      <c r="A25" s="21"/>
      <c r="B25" s="33" t="s">
        <v>105</v>
      </c>
      <c r="C25" s="55"/>
      <c r="D25" s="22"/>
    </row>
    <row r="26" spans="1:4" ht="20.100000000000001" customHeight="1" x14ac:dyDescent="0.25">
      <c r="A26" s="21"/>
      <c r="B26" s="33" t="s">
        <v>104</v>
      </c>
      <c r="C26" s="55"/>
      <c r="D26" s="22"/>
    </row>
    <row r="27" spans="1:4" ht="20.100000000000001" customHeight="1" x14ac:dyDescent="0.25">
      <c r="A27" s="21"/>
      <c r="B27" s="33" t="s">
        <v>111</v>
      </c>
      <c r="C27" s="55"/>
      <c r="D27" s="22"/>
    </row>
    <row r="28" spans="1:4" x14ac:dyDescent="0.25">
      <c r="A28" s="21"/>
      <c r="B28" s="4"/>
      <c r="C28" s="32"/>
      <c r="D28" s="22"/>
    </row>
    <row r="29" spans="1:4" ht="21" customHeight="1" x14ac:dyDescent="0.25">
      <c r="A29" s="60"/>
      <c r="B29" s="86" t="s">
        <v>114</v>
      </c>
      <c r="C29" s="86"/>
      <c r="D29" s="22"/>
    </row>
    <row r="30" spans="1:4" ht="29.25" customHeight="1" x14ac:dyDescent="0.25">
      <c r="A30" s="60"/>
      <c r="B30" s="127" t="s">
        <v>118</v>
      </c>
      <c r="C30" s="127"/>
      <c r="D30" s="22"/>
    </row>
    <row r="31" spans="1:4" x14ac:dyDescent="0.25">
      <c r="A31" s="21">
        <v>1</v>
      </c>
      <c r="B31" s="56"/>
      <c r="C31" s="4"/>
      <c r="D31" s="22"/>
    </row>
    <row r="32" spans="1:4" x14ac:dyDescent="0.25">
      <c r="A32" s="21">
        <v>2</v>
      </c>
      <c r="B32" s="56"/>
      <c r="C32" s="4"/>
      <c r="D32" s="22"/>
    </row>
    <row r="33" spans="1:4" x14ac:dyDescent="0.25">
      <c r="A33" s="21">
        <v>3</v>
      </c>
      <c r="B33" s="56"/>
      <c r="C33" s="4"/>
      <c r="D33" s="22"/>
    </row>
    <row r="34" spans="1:4" x14ac:dyDescent="0.25">
      <c r="A34" s="126"/>
      <c r="B34" s="86"/>
      <c r="C34" s="86"/>
      <c r="D34" s="87"/>
    </row>
    <row r="35" spans="1:4" ht="15.75" x14ac:dyDescent="0.25">
      <c r="A35" s="35"/>
      <c r="B35" s="131" t="s">
        <v>119</v>
      </c>
      <c r="C35" s="131"/>
      <c r="D35" s="43"/>
    </row>
    <row r="36" spans="1:4" ht="125.25" customHeight="1" x14ac:dyDescent="0.25">
      <c r="A36" s="61"/>
      <c r="B36" s="86" t="s">
        <v>131</v>
      </c>
      <c r="C36" s="86"/>
      <c r="D36" s="62"/>
    </row>
    <row r="37" spans="1:4" ht="15.75" x14ac:dyDescent="0.25">
      <c r="A37" s="35"/>
      <c r="B37" s="38" t="s">
        <v>122</v>
      </c>
      <c r="C37" s="26"/>
      <c r="D37" s="43"/>
    </row>
    <row r="38" spans="1:4" ht="63" customHeight="1" x14ac:dyDescent="0.25">
      <c r="A38" s="35"/>
      <c r="B38" s="124" t="s">
        <v>123</v>
      </c>
      <c r="C38" s="86"/>
      <c r="D38" s="43"/>
    </row>
    <row r="39" spans="1:4" ht="32.25" customHeight="1" x14ac:dyDescent="0.25">
      <c r="A39" s="35"/>
      <c r="B39" s="36" t="s">
        <v>120</v>
      </c>
      <c r="C39" s="37" t="s">
        <v>121</v>
      </c>
      <c r="D39" s="43"/>
    </row>
    <row r="40" spans="1:4" ht="100.15" customHeight="1" x14ac:dyDescent="0.25">
      <c r="A40" s="35"/>
      <c r="B40" s="57"/>
      <c r="C40" s="58"/>
      <c r="D40" s="43"/>
    </row>
    <row r="41" spans="1:4" x14ac:dyDescent="0.25">
      <c r="A41" s="63"/>
      <c r="B41" s="64"/>
      <c r="C41" s="39"/>
      <c r="D41" s="65"/>
    </row>
    <row r="42" spans="1:4" ht="41.25" customHeight="1" x14ac:dyDescent="0.25">
      <c r="A42" s="35"/>
      <c r="B42" s="50" t="s">
        <v>132</v>
      </c>
      <c r="C42" s="66" t="s">
        <v>141</v>
      </c>
      <c r="D42" s="26"/>
    </row>
    <row r="43" spans="1:4" hidden="1" x14ac:dyDescent="0.25">
      <c r="A43" s="4"/>
      <c r="B43" s="4"/>
      <c r="C43" s="4"/>
      <c r="D43" s="4"/>
    </row>
    <row r="44" spans="1:4" hidden="1" x14ac:dyDescent="0.25">
      <c r="A44" s="4"/>
      <c r="B44" s="4"/>
      <c r="C44" s="4"/>
      <c r="D44" s="4"/>
    </row>
    <row r="45" spans="1:4" x14ac:dyDescent="0.25">
      <c r="A45" s="4"/>
      <c r="B45" s="4"/>
      <c r="C45" s="4"/>
      <c r="D45" s="4"/>
    </row>
    <row r="46" spans="1:4" x14ac:dyDescent="0.25"/>
  </sheetData>
  <sheetProtection algorithmName="SHA-512" hashValue="IaRRDn8SmYjEQWUHMVeYNmJ76BJV3MmxKgRoaWO1M5FR8Ye98stP28uRwlykeCIW+2e+X68f3eS2Mqep78giOg==" saltValue="88vMFG2M3mN3FhBhhIuyGw==" spinCount="100000" sheet="1" objects="1" scenarios="1" selectLockedCells="1"/>
  <mergeCells count="18">
    <mergeCell ref="A1:D1"/>
    <mergeCell ref="B12:C12"/>
    <mergeCell ref="B15:C15"/>
    <mergeCell ref="B4:C4"/>
    <mergeCell ref="B6:C6"/>
    <mergeCell ref="B13:C13"/>
    <mergeCell ref="B2:C2"/>
    <mergeCell ref="B5:C5"/>
    <mergeCell ref="B38:C38"/>
    <mergeCell ref="B17:C17"/>
    <mergeCell ref="B14:C14"/>
    <mergeCell ref="A34:D34"/>
    <mergeCell ref="B36:C36"/>
    <mergeCell ref="B18:C18"/>
    <mergeCell ref="B29:C29"/>
    <mergeCell ref="B30:C30"/>
    <mergeCell ref="A16:D16"/>
    <mergeCell ref="B35:C35"/>
  </mergeCells>
  <hyperlinks>
    <hyperlink ref="A1:C1" location="naam" tooltip="Vul je naam als je dit nog niet hebt ingevuld" display="naam" xr:uid="{00000000-0004-0000-0200-000000000000}"/>
    <hyperlink ref="B12:C12" location="Uitleg!A1" tooltip="Uitleg over Meervoudige Intelligentie" display="&gt;&gt; Lees nu eerst de uitleg over de verschillende gebieden waarop iemand volgens Gardner intelligent kan zijn." xr:uid="{00000000-0004-0000-0200-000001000000}"/>
    <hyperlink ref="A1:D1" location="naam" tooltip="Vul je naam als je dit nog niet hebt ingevuld" display="naam" xr:uid="{00000000-0004-0000-0200-000002000000}"/>
  </hyperlinks>
  <pageMargins left="0.54" right="0.25" top="0.75" bottom="0.75" header="0.3" footer="0.3"/>
  <pageSetup paperSize="9" orientation="portrait" horizontalDpi="1200" verticalDpi="1200" r:id="rId1"/>
  <headerFooter>
    <oddFooter>&amp;C&amp;8&amp;K00-044© 2009, Desirée Houkema (gebaseerd op vragenlijst ontwikkeld door: Minka Dumont)</oddFooter>
  </headerFooter>
  <rowBreaks count="1" manualBreakCount="1">
    <brk id="36"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B1B54"/>
  </sheetPr>
  <dimension ref="A1:D31"/>
  <sheetViews>
    <sheetView workbookViewId="0">
      <selection sqref="A1:D1"/>
    </sheetView>
  </sheetViews>
  <sheetFormatPr defaultColWidth="0" defaultRowHeight="15" zeroHeight="1" x14ac:dyDescent="0.25"/>
  <cols>
    <col min="1" max="1" width="2.5703125" customWidth="1"/>
    <col min="2" max="2" width="74" customWidth="1"/>
    <col min="3" max="3" width="12.85546875" customWidth="1"/>
    <col min="4" max="4" width="2.42578125" customWidth="1"/>
    <col min="5" max="16384" width="9.140625" hidden="1"/>
  </cols>
  <sheetData>
    <row r="1" spans="1:4" ht="23.25" customHeight="1" x14ac:dyDescent="0.25">
      <c r="A1" s="141" t="s">
        <v>97</v>
      </c>
      <c r="B1" s="142"/>
      <c r="C1" s="142"/>
      <c r="D1" s="143"/>
    </row>
    <row r="2" spans="1:4" ht="15.75" x14ac:dyDescent="0.25">
      <c r="A2" s="21"/>
      <c r="B2" s="27"/>
      <c r="C2" s="4"/>
      <c r="D2" s="22"/>
    </row>
    <row r="3" spans="1:4" s="19" customFormat="1" ht="30" customHeight="1" x14ac:dyDescent="0.25">
      <c r="A3" s="30"/>
      <c r="B3" s="28" t="s">
        <v>88</v>
      </c>
      <c r="C3" s="20"/>
      <c r="D3" s="31"/>
    </row>
    <row r="4" spans="1:4" ht="45" customHeight="1" x14ac:dyDescent="0.25">
      <c r="A4" s="21"/>
      <c r="B4" s="29" t="s">
        <v>155</v>
      </c>
      <c r="C4" s="4"/>
      <c r="D4" s="22"/>
    </row>
    <row r="5" spans="1:4" x14ac:dyDescent="0.25">
      <c r="A5" s="21"/>
      <c r="B5" s="29"/>
      <c r="C5" s="4"/>
      <c r="D5" s="22"/>
    </row>
    <row r="6" spans="1:4" s="19" customFormat="1" ht="30" customHeight="1" x14ac:dyDescent="0.25">
      <c r="A6" s="30"/>
      <c r="B6" s="28" t="s">
        <v>89</v>
      </c>
      <c r="C6" s="20"/>
      <c r="D6" s="31"/>
    </row>
    <row r="7" spans="1:4" ht="45" customHeight="1" x14ac:dyDescent="0.25">
      <c r="A7" s="21"/>
      <c r="B7" s="29" t="s">
        <v>156</v>
      </c>
      <c r="C7" s="4"/>
      <c r="D7" s="22"/>
    </row>
    <row r="8" spans="1:4" x14ac:dyDescent="0.25">
      <c r="A8" s="21"/>
      <c r="B8" s="29"/>
      <c r="C8" s="4"/>
      <c r="D8" s="22"/>
    </row>
    <row r="9" spans="1:4" s="19" customFormat="1" ht="30" customHeight="1" x14ac:dyDescent="0.25">
      <c r="A9" s="30"/>
      <c r="B9" s="28" t="s">
        <v>90</v>
      </c>
      <c r="C9" s="20"/>
      <c r="D9" s="31"/>
    </row>
    <row r="10" spans="1:4" ht="45" customHeight="1" x14ac:dyDescent="0.25">
      <c r="A10" s="21"/>
      <c r="B10" s="29" t="s">
        <v>154</v>
      </c>
      <c r="C10" s="4"/>
      <c r="D10" s="22"/>
    </row>
    <row r="11" spans="1:4" x14ac:dyDescent="0.25">
      <c r="A11" s="21"/>
      <c r="B11" s="26"/>
      <c r="C11" s="4"/>
      <c r="D11" s="22"/>
    </row>
    <row r="12" spans="1:4" s="19" customFormat="1" ht="30" customHeight="1" x14ac:dyDescent="0.25">
      <c r="A12" s="30"/>
      <c r="B12" s="28" t="s">
        <v>91</v>
      </c>
      <c r="C12" s="20"/>
      <c r="D12" s="31"/>
    </row>
    <row r="13" spans="1:4" ht="45" customHeight="1" x14ac:dyDescent="0.25">
      <c r="A13" s="21"/>
      <c r="B13" s="29" t="s">
        <v>153</v>
      </c>
      <c r="C13" s="4"/>
      <c r="D13" s="22"/>
    </row>
    <row r="14" spans="1:4" x14ac:dyDescent="0.25">
      <c r="A14" s="21"/>
      <c r="B14" s="26"/>
      <c r="C14" s="4"/>
      <c r="D14" s="22"/>
    </row>
    <row r="15" spans="1:4" s="19" customFormat="1" ht="30" customHeight="1" x14ac:dyDescent="0.25">
      <c r="A15" s="30"/>
      <c r="B15" s="28" t="s">
        <v>92</v>
      </c>
      <c r="C15" s="20"/>
      <c r="D15" s="31"/>
    </row>
    <row r="16" spans="1:4" ht="45" customHeight="1" x14ac:dyDescent="0.25">
      <c r="A16" s="21"/>
      <c r="B16" s="29" t="s">
        <v>151</v>
      </c>
      <c r="C16" s="4"/>
      <c r="D16" s="22"/>
    </row>
    <row r="17" spans="1:4" x14ac:dyDescent="0.25">
      <c r="A17" s="21"/>
      <c r="B17" s="29"/>
      <c r="C17" s="4"/>
      <c r="D17" s="22"/>
    </row>
    <row r="18" spans="1:4" s="19" customFormat="1" ht="30" customHeight="1" x14ac:dyDescent="0.25">
      <c r="A18" s="30"/>
      <c r="B18" s="28" t="s">
        <v>93</v>
      </c>
      <c r="C18" s="20"/>
      <c r="D18" s="31"/>
    </row>
    <row r="19" spans="1:4" ht="45" customHeight="1" x14ac:dyDescent="0.25">
      <c r="A19" s="21"/>
      <c r="B19" s="29" t="s">
        <v>152</v>
      </c>
      <c r="C19" s="4"/>
      <c r="D19" s="22"/>
    </row>
    <row r="20" spans="1:4" x14ac:dyDescent="0.25">
      <c r="A20" s="21"/>
      <c r="B20" s="29"/>
      <c r="C20" s="4"/>
      <c r="D20" s="22"/>
    </row>
    <row r="21" spans="1:4" s="19" customFormat="1" ht="30" customHeight="1" x14ac:dyDescent="0.25">
      <c r="A21" s="30"/>
      <c r="B21" s="28" t="s">
        <v>94</v>
      </c>
      <c r="C21" s="20"/>
      <c r="D21" s="31"/>
    </row>
    <row r="22" spans="1:4" ht="45" customHeight="1" x14ac:dyDescent="0.25">
      <c r="A22" s="21"/>
      <c r="B22" s="29" t="s">
        <v>158</v>
      </c>
      <c r="C22" s="4"/>
      <c r="D22" s="22"/>
    </row>
    <row r="23" spans="1:4" x14ac:dyDescent="0.25">
      <c r="A23" s="21"/>
      <c r="B23" s="29"/>
      <c r="C23" s="4"/>
      <c r="D23" s="22"/>
    </row>
    <row r="24" spans="1:4" s="19" customFormat="1" ht="30" customHeight="1" x14ac:dyDescent="0.25">
      <c r="A24" s="30"/>
      <c r="B24" s="28" t="s">
        <v>95</v>
      </c>
      <c r="C24" s="20"/>
      <c r="D24" s="31"/>
    </row>
    <row r="25" spans="1:4" ht="45" customHeight="1" x14ac:dyDescent="0.25">
      <c r="A25" s="21"/>
      <c r="B25" s="29" t="s">
        <v>157</v>
      </c>
      <c r="C25" s="4"/>
      <c r="D25" s="22"/>
    </row>
    <row r="26" spans="1:4" x14ac:dyDescent="0.25">
      <c r="A26" s="21"/>
      <c r="B26" s="29"/>
      <c r="C26" s="4"/>
      <c r="D26" s="22"/>
    </row>
    <row r="27" spans="1:4" x14ac:dyDescent="0.25">
      <c r="A27" s="21"/>
      <c r="B27" s="144" t="s">
        <v>159</v>
      </c>
      <c r="C27" s="144"/>
      <c r="D27" s="22"/>
    </row>
    <row r="28" spans="1:4" x14ac:dyDescent="0.25">
      <c r="A28" s="23"/>
      <c r="B28" s="24"/>
      <c r="C28" s="24"/>
      <c r="D28" s="25"/>
    </row>
    <row r="29" spans="1:4" x14ac:dyDescent="0.25">
      <c r="A29" s="4"/>
      <c r="B29" s="4"/>
      <c r="C29" s="4"/>
      <c r="D29" s="4"/>
    </row>
    <row r="30" spans="1:4" x14ac:dyDescent="0.25">
      <c r="A30" s="140" t="s">
        <v>124</v>
      </c>
      <c r="B30" s="140"/>
      <c r="C30" s="140"/>
      <c r="D30" s="140"/>
    </row>
    <row r="31" spans="1:4" x14ac:dyDescent="0.25">
      <c r="A31" s="4"/>
      <c r="B31" s="4"/>
      <c r="C31" s="4"/>
      <c r="D31" s="4"/>
    </row>
  </sheetData>
  <sheetProtection algorithmName="SHA-512" hashValue="QSFPE2snXSCI80jBNSAENb+TP96bWvDeDkIBrjCeEKfV0b+yfv1PNsU2wHwiCzhiq3UXZl2EHII4lxymKBRJng==" saltValue="RLugrp6GrY7lhlN2zxw+gw==" spinCount="100000" sheet="1" objects="1" scenarios="1" selectLockedCells="1"/>
  <mergeCells count="3">
    <mergeCell ref="A30:D30"/>
    <mergeCell ref="A1:D1"/>
    <mergeCell ref="B27:C27"/>
  </mergeCells>
  <hyperlinks>
    <hyperlink ref="A30:D30" location="Resultaten!B12" tooltip="Terug naar de opdrachten naar aanleiding van de  'Resultaten'" display="&lt;&lt; Terug naar de opdrachten naar aanleiding van de 'Resultaten'" xr:uid="{00000000-0004-0000-0300-000000000000}"/>
    <hyperlink ref="B27" r:id="rId1" tooltip="Bekijk een animatiefilmpje met uitleg over Meervoudige Intelligentie op YouTube" display="&gt;&gt; Bekijk ook het animatiefilmpje met uitleg op YouTube" xr:uid="{00000000-0004-0000-0300-000001000000}"/>
  </hyperlinks>
  <pageMargins left="0.54" right="0.25" top="0.75" bottom="0.75" header="0.3" footer="0.3"/>
  <pageSetup paperSize="9" scale="96" orientation="portrait" horizontalDpi="1200" verticalDpi="1200" r:id="rId2"/>
  <rowBreaks count="1" manualBreakCount="1">
    <brk id="26" max="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2A21E"/>
  </sheetPr>
  <dimension ref="A1:B5"/>
  <sheetViews>
    <sheetView workbookViewId="0"/>
  </sheetViews>
  <sheetFormatPr defaultRowHeight="15" zeroHeight="1" x14ac:dyDescent="0.25"/>
  <cols>
    <col min="1" max="1" width="92.28515625" style="4" customWidth="1"/>
    <col min="2" max="2" width="2.85546875" style="4" customWidth="1"/>
    <col min="3" max="256" width="0" hidden="1" customWidth="1"/>
  </cols>
  <sheetData>
    <row r="1" ht="409.15" customHeight="1" x14ac:dyDescent="0.25"/>
    <row r="2" x14ac:dyDescent="0.25"/>
    <row r="3" x14ac:dyDescent="0.25"/>
    <row r="4" x14ac:dyDescent="0.25"/>
    <row r="5" x14ac:dyDescent="0.25"/>
  </sheetData>
  <sheetProtection algorithmName="SHA-512" hashValue="fJQqO6C7prLS4zabGz7GtnOIMAlSqJ4WpB/DH3wyFBQDCrcvEReoRPR6BRPyWe0fTaF02LmvfvlEtXCLeiTUvw==" saltValue="S5yJLP86pmNZv36lHkD9aw==" spinCount="100000" sheet="1" objects="1" scenarios="1" selectLockedCell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5"/>
  <sheetViews>
    <sheetView workbookViewId="0">
      <selection sqref="A1:B1"/>
    </sheetView>
  </sheetViews>
  <sheetFormatPr defaultRowHeight="15" x14ac:dyDescent="0.25"/>
  <cols>
    <col min="1" max="1" width="5.7109375" customWidth="1"/>
    <col min="2" max="2" width="8.140625" style="1" customWidth="1"/>
    <col min="3" max="3" width="5.7109375" customWidth="1"/>
    <col min="5" max="5" width="5.7109375" customWidth="1"/>
    <col min="7" max="7" width="5.7109375" customWidth="1"/>
    <col min="9" max="9" width="5.7109375" customWidth="1"/>
    <col min="11" max="11" width="5.7109375" customWidth="1"/>
    <col min="13" max="13" width="5.7109375" customWidth="1"/>
    <col min="15" max="15" width="5.7109375" customWidth="1"/>
  </cols>
  <sheetData>
    <row r="1" spans="1:16" ht="15.75" thickBot="1" x14ac:dyDescent="0.3">
      <c r="A1" s="150" t="str">
        <f>Vragenlijst!A6</f>
        <v>1 - Taalknap</v>
      </c>
      <c r="B1" s="151"/>
      <c r="C1" s="150" t="str">
        <f>Vragenlijst!A17</f>
        <v>2 - Rekenknap</v>
      </c>
      <c r="D1" s="151"/>
      <c r="E1" s="150" t="str">
        <f>Vragenlijst!A28</f>
        <v>3 - Beweegknap</v>
      </c>
      <c r="F1" s="151"/>
      <c r="G1" s="150" t="str">
        <f>Vragenlijst!A39</f>
        <v>4 - Mensknap</v>
      </c>
      <c r="H1" s="151"/>
      <c r="I1" s="150" t="str">
        <f>Vragenlijst!A52</f>
        <v>5 - Zelfknap</v>
      </c>
      <c r="J1" s="151"/>
      <c r="K1" s="150" t="str">
        <f>Vragenlijst!A63</f>
        <v>6 - Muziekknap</v>
      </c>
      <c r="L1" s="151"/>
      <c r="M1" s="150" t="str">
        <f>Vragenlijst!A74</f>
        <v>7 - Natuurknap</v>
      </c>
      <c r="N1" s="151"/>
      <c r="O1" s="150" t="str">
        <f>Vragenlijst!A85</f>
        <v>8 - Beeldknap</v>
      </c>
      <c r="P1" s="151"/>
    </row>
    <row r="2" spans="1:16" x14ac:dyDescent="0.25">
      <c r="A2" s="11">
        <v>1</v>
      </c>
      <c r="B2" s="12">
        <f>IF(Vragenlijst!C8="x",score_nee1,IF(Vragenlijst!D8="x",score_ja1,IF(Vragenlijst!E8="x",score_ja2,0)))</f>
        <v>0</v>
      </c>
      <c r="C2" s="11">
        <v>1</v>
      </c>
      <c r="D2" s="12">
        <f>IF(Vragenlijst!C19="x",score_nee1,IF(Vragenlijst!D19="x",score_ja1,IF(Vragenlijst!E19="x",score_ja2,0)))</f>
        <v>0</v>
      </c>
      <c r="E2" s="11">
        <v>1</v>
      </c>
      <c r="F2" s="12">
        <f>IF(Vragenlijst!C30="x",score_nee1,IF(Vragenlijst!D30="x",score_ja1,IF(Vragenlijst!E30="x",score_ja2,0)))</f>
        <v>0</v>
      </c>
      <c r="G2" s="11">
        <v>1</v>
      </c>
      <c r="H2" s="12">
        <f>IF(Vragenlijst!C41="x",score_nee1,IF(Vragenlijst!D41="x",score_ja1,IF(Vragenlijst!E41="x",score_ja2,0)))</f>
        <v>0</v>
      </c>
      <c r="I2" s="11">
        <v>1</v>
      </c>
      <c r="J2" s="12">
        <f>IF(Vragenlijst!C54="x",score_nee1,IF(Vragenlijst!D54="x",score_ja1,IF(Vragenlijst!E54="x",score_ja2,0)))</f>
        <v>0</v>
      </c>
      <c r="K2" s="11">
        <v>1</v>
      </c>
      <c r="L2" s="12">
        <f>IF(Vragenlijst!C65="x",score_nee1,IF(Vragenlijst!D65="x",score_ja1,IF(Vragenlijst!E65="x",score_ja2,0)))</f>
        <v>0</v>
      </c>
      <c r="M2" s="11">
        <v>1</v>
      </c>
      <c r="N2" s="12">
        <f>IF(Vragenlijst!C76="x",score_nee1,IF(Vragenlijst!D76="x",score_ja1,IF(Vragenlijst!E76="x",score_ja2,0)))</f>
        <v>0</v>
      </c>
      <c r="O2" s="11">
        <v>1</v>
      </c>
      <c r="P2" s="12">
        <f>IF(Vragenlijst!C87="x",score_nee1,IF(Vragenlijst!D87="x",score_ja1,IF(Vragenlijst!E87="x",score_ja2,0)))</f>
        <v>0</v>
      </c>
    </row>
    <row r="3" spans="1:16" x14ac:dyDescent="0.25">
      <c r="A3" s="13">
        <v>2</v>
      </c>
      <c r="B3" s="14">
        <f>IF(Vragenlijst!C9="x",score_nee1,IF(Vragenlijst!D9="x",score_ja1,IF(Vragenlijst!E9="x",score_ja2,0)))</f>
        <v>0</v>
      </c>
      <c r="C3" s="13">
        <v>2</v>
      </c>
      <c r="D3" s="14">
        <f>IF(Vragenlijst!C20="x",score_nee1,IF(Vragenlijst!D20="x",score_ja1,IF(Vragenlijst!E20="x",score_ja2,0)))</f>
        <v>0</v>
      </c>
      <c r="E3" s="13">
        <v>2</v>
      </c>
      <c r="F3" s="14">
        <f>IF(Vragenlijst!C31="x",score_nee1,IF(Vragenlijst!D31="x",score_ja1,IF(Vragenlijst!E31="x",score_ja2,0)))</f>
        <v>0</v>
      </c>
      <c r="G3" s="13">
        <v>2</v>
      </c>
      <c r="H3" s="14">
        <f>IF(Vragenlijst!C42="x",score_nee1,IF(Vragenlijst!D42="x",score_ja1,IF(Vragenlijst!E42="x",score_ja2,0)))</f>
        <v>0</v>
      </c>
      <c r="I3" s="13">
        <v>2</v>
      </c>
      <c r="J3" s="14">
        <f>IF(Vragenlijst!C55="x",score_nee1,IF(Vragenlijst!D55="x",score_ja1,IF(Vragenlijst!E55="x",score_ja2,0)))</f>
        <v>0</v>
      </c>
      <c r="K3" s="13">
        <v>2</v>
      </c>
      <c r="L3" s="14">
        <f>IF(Vragenlijst!C66="x",score_nee1,IF(Vragenlijst!D66="x",score_ja1,IF(Vragenlijst!E66="x",score_ja2,0)))</f>
        <v>0</v>
      </c>
      <c r="M3" s="13">
        <v>2</v>
      </c>
      <c r="N3" s="14">
        <f>IF(Vragenlijst!C77="x",score_nee1,IF(Vragenlijst!D77="x",score_ja1,IF(Vragenlijst!E77="x",score_ja2,0)))</f>
        <v>0</v>
      </c>
      <c r="O3" s="13">
        <v>2</v>
      </c>
      <c r="P3" s="14">
        <f>IF(Vragenlijst!C88="x",score_nee1,IF(Vragenlijst!D88="x",score_ja1,IF(Vragenlijst!E88="x",score_ja2,0)))</f>
        <v>0</v>
      </c>
    </row>
    <row r="4" spans="1:16" x14ac:dyDescent="0.25">
      <c r="A4" s="13">
        <v>3</v>
      </c>
      <c r="B4" s="14">
        <f>IF(Vragenlijst!C10="x",score_nee1,IF(Vragenlijst!D10="x",score_ja1,IF(Vragenlijst!E10="x",score_ja2,0)))</f>
        <v>0</v>
      </c>
      <c r="C4" s="13">
        <v>3</v>
      </c>
      <c r="D4" s="14">
        <f>IF(Vragenlijst!C21="x",score_nee1,IF(Vragenlijst!D21="x",score_ja1,IF(Vragenlijst!E21="x",score_ja2,0)))</f>
        <v>0</v>
      </c>
      <c r="E4" s="13">
        <v>3</v>
      </c>
      <c r="F4" s="14">
        <f>IF(Vragenlijst!C32="x",score_nee1,IF(Vragenlijst!D32="x",score_ja1,IF(Vragenlijst!E32="x",score_ja2,0)))</f>
        <v>0</v>
      </c>
      <c r="G4" s="13">
        <v>3</v>
      </c>
      <c r="H4" s="14">
        <f>IF(Vragenlijst!B43="x",score_nee1,IF(Vragenlijst!D43="x",score_ja1,IF(Vragenlijst!E43="x",score_ja2,0)))</f>
        <v>0</v>
      </c>
      <c r="I4" s="13">
        <v>3</v>
      </c>
      <c r="J4" s="14">
        <f>IF(Vragenlijst!C56="x",score_nee1,IF(Vragenlijst!D56="x",score_ja1,IF(Vragenlijst!E56="x",score_ja2,0)))</f>
        <v>0</v>
      </c>
      <c r="K4" s="13">
        <v>3</v>
      </c>
      <c r="L4" s="14">
        <f>IF(Vragenlijst!C67="x",score_nee1,IF(Vragenlijst!D67="x",score_ja1,IF(Vragenlijst!E67="x",score_ja2,0)))</f>
        <v>0</v>
      </c>
      <c r="M4" s="13">
        <v>3</v>
      </c>
      <c r="N4" s="14">
        <f>IF(Vragenlijst!C78="x",score_nee1,IF(Vragenlijst!D78="x",score_ja1,IF(Vragenlijst!E78="x",score_ja2,0)))</f>
        <v>0</v>
      </c>
      <c r="O4" s="13">
        <v>3</v>
      </c>
      <c r="P4" s="14">
        <f>IF(Vragenlijst!C89="x",score_nee1,IF(Vragenlijst!D89="x",score_ja1,IF(Vragenlijst!E89="x",score_ja2,0)))</f>
        <v>0</v>
      </c>
    </row>
    <row r="5" spans="1:16" x14ac:dyDescent="0.25">
      <c r="A5" s="13">
        <v>4</v>
      </c>
      <c r="B5" s="14">
        <f>IF(Vragenlijst!C11="x",score_nee1,IF(Vragenlijst!D11="x",score_ja1,IF(Vragenlijst!E11="x",score_ja2,0)))</f>
        <v>0</v>
      </c>
      <c r="C5" s="13">
        <v>4</v>
      </c>
      <c r="D5" s="14">
        <f>IF(Vragenlijst!C22="x",score_nee1,IF(Vragenlijst!D22="x",score_ja1,IF(Vragenlijst!E22="x",score_ja2,0)))</f>
        <v>0</v>
      </c>
      <c r="E5" s="13">
        <v>4</v>
      </c>
      <c r="F5" s="14">
        <f>IF(Vragenlijst!C33="x",score_nee1,IF(Vragenlijst!D33="x",score_ja1,IF(Vragenlijst!E33="x",score_ja2,0)))</f>
        <v>0</v>
      </c>
      <c r="G5" s="13">
        <v>4</v>
      </c>
      <c r="H5" s="14">
        <f>IF(Vragenlijst!C44="x",score_nee1,IF(Vragenlijst!D44="x",score_ja1,IF(Vragenlijst!E44="x",score_ja2,0)))</f>
        <v>0</v>
      </c>
      <c r="I5" s="13">
        <v>4</v>
      </c>
      <c r="J5" s="14">
        <f>IF(Vragenlijst!C57="x",score_nee1,IF(Vragenlijst!D57="x",score_ja1,IF(Vragenlijst!E57="x",score_ja2,0)))</f>
        <v>0</v>
      </c>
      <c r="K5" s="13">
        <v>4</v>
      </c>
      <c r="L5" s="14">
        <f>IF(Vragenlijst!C68="x",score_nee1,IF(Vragenlijst!D68="x",score_ja1,IF(Vragenlijst!E68="x",score_ja2,0)))</f>
        <v>0</v>
      </c>
      <c r="M5" s="13">
        <v>4</v>
      </c>
      <c r="N5" s="14">
        <f>IF(Vragenlijst!C79="x",score_nee1,IF(Vragenlijst!D79="x",score_ja1,IF(Vragenlijst!E79="x",score_ja2,0)))</f>
        <v>0</v>
      </c>
      <c r="O5" s="13">
        <v>4</v>
      </c>
      <c r="P5" s="14">
        <f>IF(Vragenlijst!C90="x",score_nee1,IF(Vragenlijst!D90="x",score_ja1,IF(Vragenlijst!E90="x",score_ja2,0)))</f>
        <v>0</v>
      </c>
    </row>
    <row r="6" spans="1:16" x14ac:dyDescent="0.25">
      <c r="A6" s="13">
        <v>5</v>
      </c>
      <c r="B6" s="14">
        <f>IF(Vragenlijst!C12="x",score_nee1,IF(Vragenlijst!D12="x",score_ja1,IF(Vragenlijst!E12="x",score_ja2,0)))</f>
        <v>0</v>
      </c>
      <c r="C6" s="13">
        <v>5</v>
      </c>
      <c r="D6" s="14">
        <f>IF(Vragenlijst!C23="x",score_nee1,IF(Vragenlijst!D23="x",score_ja1,IF(Vragenlijst!E23="x",score_ja2,0)))</f>
        <v>0</v>
      </c>
      <c r="E6" s="13">
        <v>5</v>
      </c>
      <c r="F6" s="14">
        <f>IF(Vragenlijst!C34="x",score_nee1,IF(Vragenlijst!D34="x",score_ja1,IF(Vragenlijst!E34="x",score_ja2,0)))</f>
        <v>0</v>
      </c>
      <c r="G6" s="13">
        <v>5</v>
      </c>
      <c r="H6" s="14">
        <f>IF(Vragenlijst!C45="x",score_nee1,IF(Vragenlijst!D45="x",score_ja1,IF(Vragenlijst!E45="x",score_ja2,0)))</f>
        <v>0</v>
      </c>
      <c r="I6" s="13">
        <v>5</v>
      </c>
      <c r="J6" s="14">
        <f>IF(Vragenlijst!C58="x",score_nee1,IF(Vragenlijst!D58="x",score_ja1,IF(Vragenlijst!E58="x",score_ja2,0)))</f>
        <v>0</v>
      </c>
      <c r="K6" s="13">
        <v>5</v>
      </c>
      <c r="L6" s="14">
        <f>IF(Vragenlijst!C69="x",score_nee1,IF(Vragenlijst!D69="x",score_ja1,IF(Vragenlijst!E69="x",score_ja2,0)))</f>
        <v>0</v>
      </c>
      <c r="M6" s="13">
        <v>5</v>
      </c>
      <c r="N6" s="14">
        <f>IF(Vragenlijst!C80="x",score_nee1,IF(Vragenlijst!D80="x",score_ja1,IF(Vragenlijst!E80="x",score_ja2,0)))</f>
        <v>0</v>
      </c>
      <c r="O6" s="13">
        <v>5</v>
      </c>
      <c r="P6" s="14">
        <f>IF(Vragenlijst!C91="x",score_nee1,IF(Vragenlijst!D91="x",score_ja1,IF(Vragenlijst!E91="x",score_ja2,0)))</f>
        <v>0</v>
      </c>
    </row>
    <row r="7" spans="1:16" x14ac:dyDescent="0.25">
      <c r="A7" s="13">
        <v>6</v>
      </c>
      <c r="B7" s="14">
        <f>IF(Vragenlijst!C13="x",score_nee1,IF(Vragenlijst!D13="x",score_ja1,IF(Vragenlijst!E13="x",score_ja2,0)))</f>
        <v>0</v>
      </c>
      <c r="C7" s="13">
        <v>6</v>
      </c>
      <c r="D7" s="14">
        <f>IF(Vragenlijst!C24="x",score_nee1,IF(Vragenlijst!D24="x",score_ja1,IF(Vragenlijst!E24="x",score_ja2,0)))</f>
        <v>0</v>
      </c>
      <c r="E7" s="13">
        <v>6</v>
      </c>
      <c r="F7" s="14">
        <f>IF(Vragenlijst!C35="x",score_nee1,IF(Vragenlijst!D35="x",score_ja1,IF(Vragenlijst!E35="x",score_ja2,0)))</f>
        <v>0</v>
      </c>
      <c r="G7" s="13">
        <v>6</v>
      </c>
      <c r="H7" s="14">
        <f>IF(Vragenlijst!C46="x",score_nee1,IF(Vragenlijst!D46="x",score_ja1,IF(Vragenlijst!E46="x",score_ja2,0)))</f>
        <v>0</v>
      </c>
      <c r="I7" s="13">
        <v>6</v>
      </c>
      <c r="J7" s="14">
        <f>IF(Vragenlijst!C59="x",score_nee1,IF(Vragenlijst!D59="x",score_ja1,IF(Vragenlijst!E59="x",score_ja2,0)))</f>
        <v>0</v>
      </c>
      <c r="K7" s="13">
        <v>6</v>
      </c>
      <c r="L7" s="14">
        <f>IF(Vragenlijst!C70="x",score_nee1,IF(Vragenlijst!D70="x",score_ja1,IF(Vragenlijst!E70="x",score_ja2,0)))</f>
        <v>0</v>
      </c>
      <c r="M7" s="13">
        <v>6</v>
      </c>
      <c r="N7" s="14">
        <f>IF(Vragenlijst!C81="x",score_nee1,IF(Vragenlijst!D81="x",score_ja1,IF(Vragenlijst!E81="x",score_ja2,0)))</f>
        <v>0</v>
      </c>
      <c r="O7" s="13">
        <v>6</v>
      </c>
      <c r="P7" s="14">
        <f>IF(Vragenlijst!C92="x",score_nee1,IF(Vragenlijst!D92="x",score_ja1,IF(Vragenlijst!E92="x",score_ja2,0)))</f>
        <v>0</v>
      </c>
    </row>
    <row r="8" spans="1:16" x14ac:dyDescent="0.25">
      <c r="A8" s="13">
        <v>7</v>
      </c>
      <c r="B8" s="14">
        <f>IF(Vragenlijst!C14="x",score_nee1,IF(Vragenlijst!D14="x",score_ja1,IF(Vragenlijst!E14="x",score_ja2,0)))</f>
        <v>0</v>
      </c>
      <c r="C8" s="13">
        <v>7</v>
      </c>
      <c r="D8" s="14">
        <f>IF(Vragenlijst!C25="x",score_nee1,IF(Vragenlijst!D25="x",score_ja1,IF(Vragenlijst!E25="x",score_ja2,0)))</f>
        <v>0</v>
      </c>
      <c r="E8" s="13">
        <v>7</v>
      </c>
      <c r="F8" s="14">
        <f>IF(Vragenlijst!C36="x",score_nee1,IF(Vragenlijst!D36="x",score_ja1,IF(Vragenlijst!E36="x",score_ja2,0)))</f>
        <v>0</v>
      </c>
      <c r="G8" s="13">
        <v>7</v>
      </c>
      <c r="H8" s="14">
        <f>IF(Vragenlijst!C47="x",score_nee1,IF(Vragenlijst!D47="x",score_ja1,IF(Vragenlijst!E47="x",score_ja2,0)))</f>
        <v>0</v>
      </c>
      <c r="I8" s="13">
        <v>7</v>
      </c>
      <c r="J8" s="14">
        <f>IF(Vragenlijst!C60="x",score_nee1,IF(Vragenlijst!D60="x",score_ja1,IF(Vragenlijst!E60="x",score_ja2,0)))</f>
        <v>0</v>
      </c>
      <c r="K8" s="13">
        <v>7</v>
      </c>
      <c r="L8" s="14">
        <f>IF(Vragenlijst!C71="x",score_nee1,IF(Vragenlijst!D71="x",score_ja1,IF(Vragenlijst!E71="x",score_ja2,0)))</f>
        <v>0</v>
      </c>
      <c r="M8" s="13">
        <v>7</v>
      </c>
      <c r="N8" s="14">
        <f>IF(Vragenlijst!C82="x",score_nee1,IF(Vragenlijst!D82="x",score_ja1,IF(Vragenlijst!E82="x",score_ja2,0)))</f>
        <v>0</v>
      </c>
      <c r="O8" s="13">
        <v>7</v>
      </c>
      <c r="P8" s="14">
        <f>IF(Vragenlijst!C93="x",score_nee1,IF(Vragenlijst!D93="x",score_ja1,IF(Vragenlijst!E93="x",score_ja2,0)))</f>
        <v>0</v>
      </c>
    </row>
    <row r="9" spans="1:16" ht="15.75" thickBot="1" x14ac:dyDescent="0.3">
      <c r="A9" s="15">
        <v>8</v>
      </c>
      <c r="B9" s="16">
        <f>IF(Vragenlijst!C15="x",score_nee1,IF(Vragenlijst!D15="x",score_ja1,IF(Vragenlijst!E15="x",score_ja2,0)))</f>
        <v>0</v>
      </c>
      <c r="C9" s="15">
        <v>8</v>
      </c>
      <c r="D9" s="16">
        <f>IF(Vragenlijst!C26="x",score_nee1,IF(Vragenlijst!D26="x",score_ja1,IF(Vragenlijst!E26="x",score_ja2,0)))</f>
        <v>0</v>
      </c>
      <c r="E9" s="15">
        <v>8</v>
      </c>
      <c r="F9" s="16">
        <f>IF(Vragenlijst!C37="x",score_nee1,IF(Vragenlijst!D37="x",score_ja1,IF(Vragenlijst!E37="x",score_ja2,0)))</f>
        <v>0</v>
      </c>
      <c r="G9" s="15">
        <v>8</v>
      </c>
      <c r="H9" s="16">
        <f>IF(Vragenlijst!C48="x",score_nee1,IF(Vragenlijst!D48="x",score_ja1,IF(Vragenlijst!E48="x",score_ja2,0)))</f>
        <v>0</v>
      </c>
      <c r="I9" s="15">
        <v>8</v>
      </c>
      <c r="J9" s="16">
        <f>IF(Vragenlijst!C61="x",score_nee1,IF(Vragenlijst!D61="x",score_ja1,IF(Vragenlijst!E61="x",score_ja2,0)))</f>
        <v>0</v>
      </c>
      <c r="K9" s="15">
        <v>8</v>
      </c>
      <c r="L9" s="16">
        <f>IF(Vragenlijst!C72="x",score_nee1,IF(Vragenlijst!D72="x",score_ja1,IF(Vragenlijst!E72="x",score_ja2,0)))</f>
        <v>0</v>
      </c>
      <c r="M9" s="15">
        <v>8</v>
      </c>
      <c r="N9" s="16">
        <f>IF(Vragenlijst!C83="x",score_nee1,IF(Vragenlijst!D83="x",score_ja1,IF(Vragenlijst!E83="x",score_ja2,0)))</f>
        <v>0</v>
      </c>
      <c r="O9" s="15">
        <v>8</v>
      </c>
      <c r="P9" s="16">
        <f>IF(Vragenlijst!C94="x",score_nee1,IF(Vragenlijst!D94="x",score_ja1,IF(Vragenlijst!E94="x",score_ja2,0)))</f>
        <v>0</v>
      </c>
    </row>
    <row r="10" spans="1:16" ht="15.75" thickBot="1" x14ac:dyDescent="0.3">
      <c r="A10" s="148">
        <f>SUM(B2:B9)</f>
        <v>0</v>
      </c>
      <c r="B10" s="149"/>
      <c r="C10" s="148">
        <f>SUM(D2:D9)</f>
        <v>0</v>
      </c>
      <c r="D10" s="149"/>
      <c r="E10" s="148">
        <f>SUM(F2:F9)</f>
        <v>0</v>
      </c>
      <c r="F10" s="149"/>
      <c r="G10" s="148">
        <f>SUM(H2:H9)</f>
        <v>0</v>
      </c>
      <c r="H10" s="149"/>
      <c r="I10" s="148">
        <f>SUM(J2:J9)</f>
        <v>0</v>
      </c>
      <c r="J10" s="149"/>
      <c r="K10" s="148">
        <f>SUM(L2:L9)</f>
        <v>0</v>
      </c>
      <c r="L10" s="149"/>
      <c r="M10" s="148">
        <f>SUM(N2:N9)</f>
        <v>0</v>
      </c>
      <c r="N10" s="149"/>
      <c r="O10" s="148">
        <f>SUM(P2:P9)</f>
        <v>0</v>
      </c>
      <c r="P10" s="149"/>
    </row>
    <row r="11" spans="1:16" ht="15.75" thickBot="1" x14ac:dyDescent="0.3">
      <c r="A11" s="145">
        <f>score_taal/max_score</f>
        <v>0</v>
      </c>
      <c r="B11" s="146"/>
      <c r="C11" s="145">
        <f>score_rekenen/max_score</f>
        <v>0</v>
      </c>
      <c r="D11" s="146"/>
      <c r="E11" s="145">
        <f>score_beweeg/max_score</f>
        <v>0</v>
      </c>
      <c r="F11" s="146"/>
      <c r="G11" s="145">
        <f>score_mens/max_score</f>
        <v>0</v>
      </c>
      <c r="H11" s="146"/>
      <c r="I11" s="145">
        <f>score_zelf/max_score</f>
        <v>0</v>
      </c>
      <c r="J11" s="146"/>
      <c r="K11" s="145">
        <f>score_muziek/max_score</f>
        <v>0</v>
      </c>
      <c r="L11" s="146"/>
      <c r="M11" s="145">
        <f>score_natuur/max_score</f>
        <v>0</v>
      </c>
      <c r="N11" s="146"/>
      <c r="O11" s="145">
        <f>score_beeld/max_score</f>
        <v>0</v>
      </c>
      <c r="P11" s="146"/>
    </row>
    <row r="12" spans="1:16" ht="15.75" thickBot="1" x14ac:dyDescent="0.3">
      <c r="A12" s="145">
        <f>1-A11</f>
        <v>1</v>
      </c>
      <c r="B12" s="146"/>
      <c r="C12" s="145">
        <f>1-C11</f>
        <v>1</v>
      </c>
      <c r="D12" s="146"/>
      <c r="E12" s="145">
        <f>1-E11</f>
        <v>1</v>
      </c>
      <c r="F12" s="146"/>
      <c r="G12" s="145">
        <f>1-G11</f>
        <v>1</v>
      </c>
      <c r="H12" s="146"/>
      <c r="I12" s="145">
        <f>1-I11</f>
        <v>1</v>
      </c>
      <c r="J12" s="146"/>
      <c r="K12" s="145">
        <f>1-K11</f>
        <v>1</v>
      </c>
      <c r="L12" s="146"/>
      <c r="M12" s="145">
        <f>1-M11</f>
        <v>1</v>
      </c>
      <c r="N12" s="146"/>
      <c r="O12" s="145">
        <f>1-O11</f>
        <v>1</v>
      </c>
      <c r="P12" s="146"/>
    </row>
    <row r="13" spans="1:16" x14ac:dyDescent="0.25">
      <c r="A13" s="147">
        <f>RANK(score_taal,$A$10:$P$10)</f>
        <v>1</v>
      </c>
      <c r="B13" s="147"/>
      <c r="C13" s="147">
        <f>RANK(score_rekenen,$A$10:$P$10)</f>
        <v>1</v>
      </c>
      <c r="D13" s="147"/>
      <c r="E13" s="147">
        <f>RANK(score_beweeg,$A$10:$P$10)</f>
        <v>1</v>
      </c>
      <c r="F13" s="147"/>
      <c r="G13" s="147">
        <f>RANK(score_mens,$A$10:$P$10)</f>
        <v>1</v>
      </c>
      <c r="H13" s="147"/>
      <c r="I13" s="147">
        <f>RANK(score_zelf,$A$10:$P$10)</f>
        <v>1</v>
      </c>
      <c r="J13" s="147"/>
      <c r="K13" s="147">
        <f>RANK(score_muziek,$A$10:$P$10)</f>
        <v>1</v>
      </c>
      <c r="L13" s="147"/>
      <c r="M13" s="147">
        <f>RANK(score_natuur,$A$10:$P$10)</f>
        <v>1</v>
      </c>
      <c r="N13" s="147"/>
      <c r="O13" s="147">
        <f>RANK(score_beeld,$A$10:$P$10)</f>
        <v>1</v>
      </c>
      <c r="P13" s="147"/>
    </row>
    <row r="14" spans="1:16" x14ac:dyDescent="0.25">
      <c r="A14" s="1"/>
      <c r="C14" s="1"/>
      <c r="D14" s="1"/>
      <c r="E14" s="1"/>
      <c r="F14" s="1"/>
      <c r="G14" s="1"/>
      <c r="H14" s="1"/>
      <c r="I14" s="1"/>
      <c r="J14" s="1"/>
      <c r="K14" s="1"/>
      <c r="L14" s="1"/>
      <c r="M14" s="1"/>
      <c r="N14" s="1"/>
      <c r="O14" s="1"/>
      <c r="P14" s="1"/>
    </row>
    <row r="15" spans="1:16" x14ac:dyDescent="0.25">
      <c r="A15" s="1"/>
      <c r="C15" s="1"/>
      <c r="D15" s="1"/>
      <c r="E15" s="1"/>
      <c r="F15" s="1"/>
      <c r="G15" s="1"/>
      <c r="H15" s="1"/>
      <c r="I15" s="1"/>
      <c r="J15" s="1"/>
      <c r="K15" s="1"/>
      <c r="L15" s="1"/>
      <c r="M15" s="1"/>
      <c r="N15" s="1"/>
      <c r="O15" s="1"/>
      <c r="P15" s="1"/>
    </row>
    <row r="16" spans="1:16" x14ac:dyDescent="0.25">
      <c r="A16" s="1"/>
      <c r="C16" s="1"/>
      <c r="D16" s="1"/>
      <c r="E16" s="1"/>
      <c r="F16" s="1"/>
      <c r="G16" s="1"/>
      <c r="H16" s="1"/>
      <c r="I16" s="1"/>
      <c r="J16" s="1"/>
      <c r="K16" s="1"/>
      <c r="L16" s="1"/>
      <c r="M16" s="1"/>
      <c r="N16" s="1"/>
      <c r="O16" s="1"/>
      <c r="P16" s="1"/>
    </row>
    <row r="17" spans="1:16" x14ac:dyDescent="0.25">
      <c r="A17" s="1"/>
      <c r="C17" s="1"/>
      <c r="D17" s="1"/>
      <c r="E17" s="1"/>
      <c r="F17" s="1"/>
      <c r="G17" s="1"/>
      <c r="H17" s="1"/>
      <c r="I17" s="1"/>
      <c r="J17" s="1"/>
      <c r="K17" s="1"/>
      <c r="L17" s="1"/>
      <c r="M17" s="1"/>
      <c r="N17" s="1"/>
      <c r="O17" s="1"/>
      <c r="P17" s="1"/>
    </row>
    <row r="18" spans="1:16" x14ac:dyDescent="0.25">
      <c r="A18" s="1"/>
      <c r="C18" s="1"/>
      <c r="D18" s="1"/>
      <c r="E18" s="1"/>
      <c r="F18" s="1"/>
      <c r="G18" s="1"/>
      <c r="H18" s="1"/>
      <c r="I18" s="1"/>
      <c r="J18" s="1"/>
      <c r="K18" s="1"/>
      <c r="L18" s="1"/>
      <c r="M18" s="1"/>
      <c r="N18" s="1"/>
      <c r="O18" s="1"/>
      <c r="P18" s="1"/>
    </row>
    <row r="19" spans="1:16" x14ac:dyDescent="0.25">
      <c r="A19" s="10" t="s">
        <v>87</v>
      </c>
      <c r="J19" s="1"/>
      <c r="K19" s="1"/>
      <c r="L19" s="1"/>
    </row>
    <row r="20" spans="1:16" x14ac:dyDescent="0.25">
      <c r="A20" s="17" t="s">
        <v>81</v>
      </c>
      <c r="B20" s="18" t="s">
        <v>86</v>
      </c>
    </row>
    <row r="21" spans="1:16" x14ac:dyDescent="0.25">
      <c r="A21" s="2" t="s">
        <v>82</v>
      </c>
      <c r="B21" s="1">
        <v>0</v>
      </c>
    </row>
    <row r="22" spans="1:16" x14ac:dyDescent="0.25">
      <c r="A22" s="2" t="s">
        <v>83</v>
      </c>
      <c r="B22" s="1">
        <v>0</v>
      </c>
    </row>
    <row r="23" spans="1:16" x14ac:dyDescent="0.25">
      <c r="A23" s="2" t="s">
        <v>84</v>
      </c>
      <c r="B23" s="1">
        <v>1</v>
      </c>
    </row>
    <row r="24" spans="1:16" x14ac:dyDescent="0.25">
      <c r="A24" s="2" t="s">
        <v>85</v>
      </c>
      <c r="B24" s="1">
        <v>2</v>
      </c>
    </row>
    <row r="25" spans="1:16" x14ac:dyDescent="0.25">
      <c r="A25" s="2" t="s">
        <v>96</v>
      </c>
      <c r="B25" s="1">
        <f>8*score_ja2</f>
        <v>16</v>
      </c>
    </row>
  </sheetData>
  <mergeCells count="40">
    <mergeCell ref="M10:N10"/>
    <mergeCell ref="O10:P10"/>
    <mergeCell ref="A1:B1"/>
    <mergeCell ref="C1:D1"/>
    <mergeCell ref="E1:F1"/>
    <mergeCell ref="G1:H1"/>
    <mergeCell ref="O1:P1"/>
    <mergeCell ref="M1:N1"/>
    <mergeCell ref="K1:L1"/>
    <mergeCell ref="I1:J1"/>
    <mergeCell ref="A10:B10"/>
    <mergeCell ref="C10:D10"/>
    <mergeCell ref="E10:F10"/>
    <mergeCell ref="G10:H10"/>
    <mergeCell ref="I10:J10"/>
    <mergeCell ref="K10:L10"/>
    <mergeCell ref="K11:L11"/>
    <mergeCell ref="M11:N11"/>
    <mergeCell ref="O11:P11"/>
    <mergeCell ref="A13:B13"/>
    <mergeCell ref="C13:D13"/>
    <mergeCell ref="E13:F13"/>
    <mergeCell ref="G13:H13"/>
    <mergeCell ref="I13:J13"/>
    <mergeCell ref="K13:L13"/>
    <mergeCell ref="M13:N13"/>
    <mergeCell ref="O13:P13"/>
    <mergeCell ref="A11:B11"/>
    <mergeCell ref="C11:D11"/>
    <mergeCell ref="E11:F11"/>
    <mergeCell ref="G11:H11"/>
    <mergeCell ref="I11:J11"/>
    <mergeCell ref="M12:N12"/>
    <mergeCell ref="O12:P12"/>
    <mergeCell ref="A12:B12"/>
    <mergeCell ref="C12:D12"/>
    <mergeCell ref="E12:F12"/>
    <mergeCell ref="G12:H12"/>
    <mergeCell ref="I12:J12"/>
    <mergeCell ref="K12:L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E7"/>
  <sheetViews>
    <sheetView workbookViewId="0"/>
  </sheetViews>
  <sheetFormatPr defaultColWidth="0" defaultRowHeight="15" zeroHeight="1" x14ac:dyDescent="0.25"/>
  <cols>
    <col min="1" max="1" width="70.5703125" customWidth="1"/>
    <col min="2" max="5" width="0" hidden="1" customWidth="1"/>
    <col min="6" max="16384" width="9.140625" hidden="1"/>
  </cols>
  <sheetData>
    <row r="1" spans="1:4" ht="39" customHeight="1" x14ac:dyDescent="0.35">
      <c r="A1" s="73" t="s">
        <v>142</v>
      </c>
      <c r="B1" s="67"/>
      <c r="C1" s="67"/>
      <c r="D1" s="67"/>
    </row>
    <row r="2" spans="1:4" x14ac:dyDescent="0.25">
      <c r="A2" s="68"/>
    </row>
    <row r="3" spans="1:4" x14ac:dyDescent="0.25">
      <c r="A3" s="71" t="s">
        <v>143</v>
      </c>
    </row>
    <row r="4" spans="1:4" x14ac:dyDescent="0.25">
      <c r="A4" s="71" t="s">
        <v>144</v>
      </c>
    </row>
    <row r="5" spans="1:4" x14ac:dyDescent="0.25">
      <c r="A5" s="72" t="s">
        <v>145</v>
      </c>
    </row>
    <row r="6" spans="1:4" x14ac:dyDescent="0.25">
      <c r="A6" s="74" t="s">
        <v>146</v>
      </c>
    </row>
    <row r="7" spans="1:4" x14ac:dyDescent="0.25">
      <c r="A7" s="69"/>
    </row>
  </sheetData>
  <sheetProtection algorithmName="SHA-512" hashValue="HMAqEE5f0SJW9XbU/Uie4E6McajKqLcRpwpzFN6Ff3RWRkYozglY1hgLCE0Q55C+ez0s0lrAxgq2Unx1EUlxqQ==" saltValue="+Qeb3gSZKKpkQ5Tl4obajw==" spinCount="100000" sheet="1" objects="1" scenarios="1" selectLockedCells="1"/>
  <hyperlinks>
    <hyperlink ref="A6" r:id="rId1" tooltip="www.hoogbegaafdheid-in-zicht.nl &gt; Leervoorkeuren" xr:uid="{00000000-0004-0000-06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7</vt:i4>
      </vt:variant>
      <vt:variant>
        <vt:lpstr>Benoemde bereiken</vt:lpstr>
      </vt:variant>
      <vt:variant>
        <vt:i4>18</vt:i4>
      </vt:variant>
    </vt:vector>
  </HeadingPairs>
  <TitlesOfParts>
    <vt:vector size="25" baseType="lpstr">
      <vt:lpstr>Inleiding</vt:lpstr>
      <vt:lpstr>Vragenlijst</vt:lpstr>
      <vt:lpstr>Resultaten</vt:lpstr>
      <vt:lpstr>Uitleg</vt:lpstr>
      <vt:lpstr>Mindmap</vt:lpstr>
      <vt:lpstr>Verwerking</vt:lpstr>
      <vt:lpstr>Info</vt:lpstr>
      <vt:lpstr>Inleiding!Afdrukbereik</vt:lpstr>
      <vt:lpstr>Resultaten!Afdrukbereik</vt:lpstr>
      <vt:lpstr>Uitleg!Afdrukbereik</vt:lpstr>
      <vt:lpstr>Vragenlijst!Afdrukbereik</vt:lpstr>
      <vt:lpstr>max_score</vt:lpstr>
      <vt:lpstr>naam</vt:lpstr>
      <vt:lpstr>score_beeld</vt:lpstr>
      <vt:lpstr>score_beweeg</vt:lpstr>
      <vt:lpstr>score_ja1</vt:lpstr>
      <vt:lpstr>score_ja2</vt:lpstr>
      <vt:lpstr>score_mens</vt:lpstr>
      <vt:lpstr>score_muziek</vt:lpstr>
      <vt:lpstr>score_natuur</vt:lpstr>
      <vt:lpstr>score_nee1</vt:lpstr>
      <vt:lpstr>score_rekenen</vt:lpstr>
      <vt:lpstr>score_taal</vt:lpstr>
      <vt:lpstr>score_zelf</vt:lpstr>
      <vt:lpstr>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Meervoudige Intelligentie - vragenlijst</dc:title>
  <dc:creator>Desirée</dc:creator>
  <cp:keywords>leervoorkeuren</cp:keywords>
  <cp:lastModifiedBy>Marloes Kemna</cp:lastModifiedBy>
  <cp:lastPrinted>2014-01-22T14:21:56Z</cp:lastPrinted>
  <dcterms:created xsi:type="dcterms:W3CDTF">2009-10-19T17:57:44Z</dcterms:created>
  <dcterms:modified xsi:type="dcterms:W3CDTF">2023-12-13T15:27:28Z</dcterms:modified>
</cp:coreProperties>
</file>